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84" documentId="120_S{2AC9BD13-BADA-5192-A53E-5A8FF88502F6}" xr6:coauthVersionLast="47" xr6:coauthVersionMax="47" xr10:uidLastSave="{4922F3FF-FE55-4308-B060-980CBA541C6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<sst xmlns="http://schemas.openxmlformats.org/spreadsheetml/2006/main" count="181562" uniqueCount="39149">
  <si>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</si>
  <si>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</si>
  <si>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</si>
  <si>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</si>
  <si>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</si>
  <si>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</si>
  <si>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</si>
  <si>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</si>
  <si>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</si>
  <si>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</si>
  <si>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</si>
  <si>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</si>
  <si>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</si>
  <si>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</si>
  <si>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</si>
  <si>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</si>
  <si>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</si>
  <si>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</si>
  <si>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</si>
  <si>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</si>
  <si>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</si>
  <si>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</si>
  <si>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</si>
  <si>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</si>
  <si>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</si>
  <si>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</si>
  <si>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</si>
  <si>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</si>
  <si>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</si>
  <si>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</si>
  <si>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</si>
  <si>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</si>
  <si>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</si>
  <si>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</si>
  <si>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</si>
  <si>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</si>
  <si>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</si>
  <si>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</si>
  <si>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</si>
  <si>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</si>
  <si>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</si>
  <si>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</si>
  <si>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</si>
  <si>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</si>
  <si>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</si>
  <si>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</si>
  <si>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</si>
  <si>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</si>
  <si>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</si>
  <si>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</si>
  <si>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</si>
  <si>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</si>
  <si>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</si>
  <si>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</si>
  <si>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</si>
  <si>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</si>
  <si>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</si>
  <si>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</si>
  <si>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</si>
  <si>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</si>
  <si>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</si>
  <si>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</si>
  <si>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</si>
  <si>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</si>
  <si>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</si>
  <si>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</si>
  <si>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</si>
  <si>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</si>
  <si>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</si>
  <si>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</si>
  <si>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</si>
  <si>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</si>
  <si>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</si>
  <si>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</si>
  <si>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</si>
  <si>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</si>
  <si>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</si>
  <si>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</si>
  <si>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</si>
  <si>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</si>
  <si>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</si>
  <si>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</si>
  <si>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</si>
  <si>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</si>
  <si>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</si>
  <si>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</si>
  <si>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</si>
  <si>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</si>
  <si>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</si>
  <si>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</si>
  <si>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</si>
  <si>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</si>
  <si>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</si>
  <si>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</si>
  <si>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</si>
  <si>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</si>
  <si>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</si>
  <si>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</si>
  <si>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</si>
  <si>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</si>
  <si>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</si>
  <si>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</si>
  <si>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</si>
  <si>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</si>
  <si>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</si>
  <si>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</si>
  <si>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</si>
  <si>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</si>
  <si>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</si>
  <si>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</si>
  <si>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</si>
  <si>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</si>
  <si>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</si>
  <si>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</si>
  <si>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</si>
  <si>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</si>
  <si>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</si>
  <si>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</si>
  <si>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</si>
  <si>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</si>
  <si>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</si>
  <si>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</si>
  <si>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</si>
  <si>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</si>
  <si>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</si>
  <si>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</si>
  <si>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</si>
  <si>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</si>
  <si>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</si>
  <si>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</si>
  <si>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</si>
  <si>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</si>
  <si>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</si>
  <si>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</si>
  <si>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</si>
  <si>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</si>
  <si>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</si>
  <si>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</si>
  <si>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</si>
  <si>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</si>
  <si>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</si>
  <si>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</si>
  <si>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</si>
  <si>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</si>
  <si>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</si>
  <si>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</si>
  <si>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</si>
  <si>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</si>
  <si>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</si>
  <si>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</si>
  <si>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</si>
  <si>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</si>
  <si>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</si>
  <si>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</si>
  <si>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</si>
  <si>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</si>
  <si>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</si>
  <si>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</si>
  <si>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</si>
  <si>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</si>
  <si>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</si>
  <si>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</si>
  <si>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</si>
  <si>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</si>
  <si>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</si>
  <si>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</si>
  <si>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</si>
  <si>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</si>
  <si>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</si>
  <si>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</si>
  <si>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</si>
  <si>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</si>
  <si>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</si>
  <si>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</si>
  <si>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</si>
  <si>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</si>
  <si>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</si>
  <si>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</si>
  <si>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</si>
  <si>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</si>
  <si>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</si>
  <si>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</si>
  <si>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</si>
  <si>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</si>
  <si>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</si>
  <si>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</si>
  <si>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</si>
  <si>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</si>
  <si>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</si>
  <si>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</si>
  <si>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</si>
  <si>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</si>
  <si>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</si>
  <si>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</si>
  <si>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</si>
  <si>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</si>
  <si>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</si>
  <si>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</si>
  <si>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</si>
  <si>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</si>
  <si>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</si>
  <si>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</si>
  <si>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</si>
  <si>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</si>
  <si>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</si>
  <si>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</si>
  <si>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</si>
  <si>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</si>
  <si>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</si>
  <si>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</si>
  <si>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</si>
  <si>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</si>
  <si>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</si>
  <si>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</si>
  <si>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</si>
  <si>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</si>
  <si>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</si>
  <si>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</si>
  <si>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</si>
  <si>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</si>
  <si>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</si>
  <si>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</si>
  <si>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</si>
  <si>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</si>
  <si>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</si>
  <si>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</si>
  <si>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</si>
  <si>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</si>
  <si>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</si>
  <si>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</si>
  <si>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</si>
  <si>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</si>
  <si>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</si>
  <si>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</si>
  <si>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</si>
  <si>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</si>
  <si>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</si>
  <si>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</si>
  <si>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</si>
  <si>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</si>
  <si>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</si>
  <si>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</si>
  <si>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</si>
  <si>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</si>
  <si>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</si>
  <si>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</si>
  <si>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</si>
  <si>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</si>
  <si>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</si>
  <si>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</si>
  <si>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</si>
  <si>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</si>
  <si>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</si>
  <si>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</si>
  <si>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</si>
  <si>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</si>
  <si>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</si>
  <si>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</si>
  <si>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</si>
  <si>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</si>
  <si>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</si>
  <si>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</si>
  <si>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</si>
  <si>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</si>
  <si>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</si>
  <si>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</si>
  <si>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</si>
  <si>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</si>
  <si>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</si>
  <si>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</si>
  <si>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</si>
  <si>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</si>
  <si>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</si>
  <si>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</si>
  <si>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</si>
  <si>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</si>
  <si>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</si>
  <si>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</si>
  <si>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</si>
  <si>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</si>
  <si>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</si>
  <si>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</si>
  <si>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</si>
  <si>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</si>
  <si>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</si>
  <si>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</si>
  <si>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</si>
  <si>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</si>
  <si>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</si>
  <si>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</si>
  <si>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</si>
  <si>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</si>
  <si>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</si>
  <si>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</si>
  <si>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</si>
  <si>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</si>
  <si>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</si>
  <si>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</si>
  <si>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</si>
  <si>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</si>
  <si>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</si>
  <si>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</si>
  <si>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</si>
  <si>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</si>
  <si>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</si>
  <si>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</si>
  <si>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</si>
  <si>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</si>
  <si>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</si>
  <si>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</si>
  <si>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</si>
  <si>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</si>
  <si>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</si>
  <si>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</si>
  <si>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</si>
  <si>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</si>
  <si>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</si>
  <si>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</si>
  <si>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</si>
  <si>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</si>
  <si>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</si>
  <si>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</si>
  <si>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</si>
  <si>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</si>
  <si>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</si>
  <si>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</si>
  <si>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</si>
  <si>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</si>
  <si>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</si>
  <si>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</si>
  <si>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</si>
  <si>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</si>
  <si>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</si>
  <si>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</si>
  <si>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</si>
  <si>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</si>
  <si>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</si>
  <si>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</si>
  <si>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</si>
  <si>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</si>
  <si>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</si>
  <si>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</si>
  <si>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</si>
  <si>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</si>
  <si>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</si>
  <si>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</si>
  <si>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</si>
  <si>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</si>
  <si>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</si>
  <si>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</si>
  <si>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</si>
  <si>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</si>
  <si>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</si>
  <si>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</si>
  <si>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</si>
  <si>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</si>
  <si>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</si>
  <si>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</si>
  <si>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</si>
  <si>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</si>
  <si>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</si>
  <si>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</si>
  <si>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</si>
  <si>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</si>
  <si>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</si>
  <si>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</si>
  <si>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</si>
  <si>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</si>
  <si>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</si>
  <si>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</si>
  <si>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</si>
  <si>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</si>
  <si>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</si>
  <si>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</si>
  <si>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</si>
  <si>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</si>
  <si>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</si>
  <si>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</si>
  <si>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</si>
  <si>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</si>
  <si>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</si>
  <si>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</si>
  <si>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</si>
  <si>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</si>
  <si>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</si>
  <si>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</si>
  <si>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</si>
  <si>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</si>
  <si>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</si>
  <si>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</si>
  <si>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</si>
  <si>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</si>
  <si>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</si>
  <si>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</si>
  <si>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</si>
  <si>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</si>
  <si>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</si>
  <si>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</si>
  <si>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</si>
  <si>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</si>
  <si>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</si>
  <si>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</si>
  <si>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</si>
  <si>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</si>
  <si>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</si>
  <si>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</si>
  <si>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</si>
  <si>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</si>
  <si>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</si>
  <si>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</si>
  <si>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</si>
  <si>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</si>
  <si>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</si>
  <si>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</si>
  <si>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</si>
  <si>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</si>
  <si>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</si>
  <si>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</si>
  <si>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</si>
  <si>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</si>
  <si>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</si>
  <si>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</si>
  <si>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</si>
  <si>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</si>
  <si>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</si>
  <si>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</si>
  <si>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</si>
  <si>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</si>
  <si>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</si>
  <si>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</si>
  <si>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</si>
  <si>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</si>
  <si>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</si>
  <si>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</si>
  <si>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</si>
  <si>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</si>
  <si>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</si>
  <si>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</si>
  <si>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</si>
  <si>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</si>
  <si>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</si>
  <si>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</si>
  <si>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</si>
  <si>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</si>
  <si>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</si>
  <si>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</si>
  <si>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</si>
  <si>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</si>
  <si>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</si>
  <si>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</si>
  <si>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</si>
  <si>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</si>
  <si>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</si>
  <si>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</si>
  <si>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</si>
  <si>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</si>
  <si>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</si>
  <si>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</si>
  <si>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</si>
  <si>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</si>
  <si>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</si>
  <si>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</si>
  <si>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</si>
  <si>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</si>
  <si>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</si>
  <si>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</si>
  <si>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</si>
  <si>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</si>
  <si>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</si>
  <si>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</si>
  <si>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</si>
  <si>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</si>
  <si>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</si>
  <si>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</si>
  <si>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</si>
  <si>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</si>
  <si>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</si>
  <si>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</si>
  <si>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</si>
  <si>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</si>
  <si>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</si>
  <si>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</si>
  <si>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</si>
  <si>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</si>
  <si>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</si>
  <si>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</si>
  <si>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</si>
  <si>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</si>
  <si>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</si>
  <si>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</si>
  <si>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</si>
  <si>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</si>
  <si>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</si>
  <si>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</si>
  <si>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</si>
  <si>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</si>
  <si>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</si>
  <si>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</si>
  <si>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</si>
  <si>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</si>
  <si>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</si>
  <si>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</si>
  <si>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</si>
  <si>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</si>
  <si>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</si>
  <si>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</si>
  <si>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</si>
  <si>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</si>
  <si>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</si>
  <si>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</si>
  <si>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</si>
  <si>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</si>
  <si>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</si>
  <si>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</si>
  <si>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</si>
  <si>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</si>
  <si>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</si>
  <si>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</si>
  <si>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</si>
  <si>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</si>
  <si>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</si>
  <si>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</si>
  <si>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</si>
  <si>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</si>
  <si>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</si>
  <si>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</si>
  <si>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</si>
  <si>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</si>
  <si>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</si>
  <si>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</si>
  <si>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</si>
  <si>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</si>
  <si>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</si>
  <si>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</si>
  <si>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</si>
  <si>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</si>
  <si>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</si>
  <si>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</si>
  <si>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</si>
  <si>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</si>
  <si>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</si>
  <si>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</si>
  <si>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</si>
  <si>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</si>
  <si>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</si>
  <si>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</si>
  <si>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</si>
  <si>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</si>
  <si>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</si>
  <si>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</si>
  <si>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</si>
  <si>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</si>
  <si>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</si>
  <si>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</si>
  <si>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</si>
  <si>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</si>
  <si>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</si>
  <si>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</si>
  <si>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</si>
  <si>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</si>
  <si>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</si>
  <si>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</si>
  <si>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</si>
  <si>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</si>
  <si>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</si>
  <si>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</si>
  <si>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</si>
  <si>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</si>
  <si>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</si>
  <si>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</si>
  <si>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</si>
  <si>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</si>
  <si>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</si>
  <si>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</si>
  <si>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</si>
  <si>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</si>
  <si>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</si>
  <si>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</si>
  <si>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</si>
  <si>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</si>
  <si>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</si>
  <si>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</si>
  <si>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</si>
  <si>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</si>
  <si>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</si>
  <si>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</si>
  <si>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</si>
  <si>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</si>
  <si>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</si>
  <si>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</si>
  <si>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</si>
  <si>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</si>
  <si>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</si>
  <si>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</si>
  <si>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</si>
  <si>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</si>
  <si>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</si>
  <si>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</si>
  <si>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</si>
  <si>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</si>
  <si>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</si>
  <si>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</si>
  <si>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</si>
  <si>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</si>
  <si>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</si>
  <si>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</si>
  <si>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</si>
  <si>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</si>
  <si>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</si>
  <si>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</si>
  <si>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</si>
  <si>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</si>
  <si>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</si>
  <si>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</si>
  <si>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</si>
  <si>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</si>
  <si>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</si>
  <si>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</si>
  <si>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</si>
  <si>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</si>
  <si>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</si>
  <si>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</si>
  <si>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</si>
  <si>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</si>
  <si>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</si>
  <si>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</si>
  <si>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</si>
  <si>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</si>
  <si>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</si>
  <si>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</si>
  <si>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</si>
  <si>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</si>
  <si>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</si>
  <si>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</si>
  <si>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</si>
  <si>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</si>
  <si>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</si>
  <si>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</si>
  <si>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</si>
  <si>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</si>
  <si>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</si>
  <si>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</si>
  <si>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</si>
  <si>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</si>
  <si>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</si>
  <si>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</si>
  <si>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</si>
  <si>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</si>
  <si>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</si>
  <si>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</si>
  <si>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</si>
  <si>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</si>
  <si>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</si>
  <si>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</si>
  <si>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</si>
  <si>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</si>
  <si>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</si>
  <si>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</si>
  <si>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</si>
  <si>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</si>
  <si>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</si>
  <si>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</si>
  <si>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</si>
  <si>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</si>
  <si>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</si>
  <si>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</si>
  <si>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</si>
  <si>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</si>
  <si>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</si>
  <si>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</si>
  <si>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</si>
  <si>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</si>
  <si>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</si>
  <si>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</si>
  <si>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</si>
  <si>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</si>
  <si>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</si>
  <si>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</si>
  <si>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</si>
  <si>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</si>
  <si>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</si>
  <si>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</si>
  <si>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</si>
  <si>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</si>
  <si>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</si>
  <si>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</si>
  <si>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</si>
  <si>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</si>
  <si>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</si>
  <si>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</si>
  <si>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</si>
  <si>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</si>
  <si>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</si>
  <si>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</si>
  <si>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</si>
  <si>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</si>
  <si>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</si>
  <si>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</si>
  <si>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</si>
  <si>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</si>
  <si>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</si>
  <si>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</si>
  <si>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</si>
  <si>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</si>
  <si>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</si>
  <si>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</si>
  <si>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</si>
  <si>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</si>
  <si>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</si>
  <si>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</si>
  <si>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</si>
  <si>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</si>
  <si>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</si>
  <si>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</si>
  <si>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</si>
  <si>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</si>
  <si>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</si>
  <si>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</si>
  <si>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</si>
  <si>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</si>
  <si>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</si>
  <si>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</si>
  <si>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</si>
  <si>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</si>
  <si>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</si>
  <si>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</si>
  <si>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</si>
  <si>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</si>
  <si>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</si>
  <si>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</si>
  <si>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</si>
  <si>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</si>
  <si>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</si>
  <si>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</si>
  <si>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</si>
  <si>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</si>
  <si>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</si>
  <si>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</si>
  <si>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</si>
  <si>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</si>
  <si>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</si>
  <si>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</si>
  <si>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</si>
  <si>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</si>
  <si>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</si>
  <si>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</si>
  <si>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</si>
  <si>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</si>
  <si>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</si>
  <si>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</si>
  <si>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</si>
  <si>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</si>
  <si>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</si>
  <si>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</si>
  <si>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</si>
  <si>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</si>
  <si>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</si>
  <si>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</si>
  <si>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</si>
  <si>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</si>
  <si>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</si>
  <si>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</si>
  <si>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</si>
  <si>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</si>
  <si>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</si>
  <si>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</si>
  <si>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</si>
  <si>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</si>
  <si>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</si>
  <si>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</si>
  <si>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</si>
  <si>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</si>
  <si>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</si>
  <si>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</si>
  <si>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</si>
  <si>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</si>
  <si>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</si>
  <si>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</si>
  <si>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</si>
  <si>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</si>
  <si>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</si>
  <si>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</si>
  <si>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</si>
  <si>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</si>
  <si>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</si>
  <si>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</si>
  <si>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</si>
  <si>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</si>
  <si>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</si>
  <si>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</si>
  <si>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</si>
  <si>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</si>
  <si>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</si>
  <si>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</si>
  <si>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</si>
  <si>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</si>
  <si>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</si>
  <si>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</si>
  <si>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</si>
  <si>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</si>
  <si>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</si>
  <si>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</si>
  <si>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</si>
  <si>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</si>
  <si>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</si>
  <si>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</si>
  <si>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</si>
  <si>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</si>
  <si>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</si>
  <si>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</si>
  <si>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</si>
  <si>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</si>
  <si>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</si>
  <si>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</si>
  <si>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</si>
  <si>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</si>
  <si>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</si>
  <si>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</si>
  <si>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</si>
  <si>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</si>
  <si>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</si>
  <si>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</si>
  <si>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</si>
  <si>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</si>
  <si>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</si>
  <si>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</si>
  <si>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</si>
  <si>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</si>
  <si>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</si>
  <si>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</si>
  <si>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</si>
  <si>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</si>
  <si>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</si>
  <si>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</si>
  <si>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</si>
  <si>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</si>
  <si>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</si>
  <si>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</si>
  <si>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</si>
  <si>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</si>
  <si>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</si>
  <si>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</si>
  <si>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</si>
  <si>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</si>
  <si>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</si>
  <si>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</si>
  <si>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</si>
  <si>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</si>
  <si>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</si>
  <si>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</si>
  <si>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</si>
  <si>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</si>
  <si>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</si>
  <si>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</si>
  <si>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</si>
  <si>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</si>
  <si>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</si>
  <si>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</si>
  <si>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</si>
  <si>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</si>
  <si>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</si>
  <si>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</si>
  <si>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</si>
  <si>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</si>
  <si>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</si>
  <si>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</si>
  <si>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</si>
  <si>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</si>
  <si>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</si>
  <si>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</si>
  <si>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</si>
  <si>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</si>
  <si>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</si>
  <si>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</si>
  <si>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</si>
  <si>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</si>
  <si>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</si>
  <si>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</si>
  <si>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</si>
  <si>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</si>
  <si>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</si>
  <si>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</si>
  <si>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</si>
  <si>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</si>
  <si>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</si>
  <si>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</si>
  <si>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</si>
  <si>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</si>
  <si>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</si>
  <si>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</si>
  <si>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</si>
  <si>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</si>
  <si>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</si>
  <si>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</si>
  <si>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</si>
  <si>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</si>
  <si>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</si>
  <si>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</si>
  <si>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</si>
  <si>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</si>
  <si>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</si>
  <si>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</si>
  <si>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</si>
  <si>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</si>
  <si>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</si>
  <si>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</si>
  <si>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</si>
  <si>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</si>
  <si>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</si>
  <si>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</si>
  <si>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</si>
  <si>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</si>
  <si>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</si>
  <si>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</si>
  <si>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</si>
  <si>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</si>
  <si>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</si>
  <si>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</si>
  <si>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</si>
  <si>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</si>
  <si>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</si>
  <si>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</si>
  <si>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</si>
  <si>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</si>
  <si>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</si>
  <si>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</si>
  <si>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</si>
  <si>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</si>
  <si>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</si>
  <si>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</si>
  <si>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</si>
  <si>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</si>
  <si>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</si>
  <si>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</si>
  <si>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</si>
  <si>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</si>
  <si>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</si>
  <si>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</si>
  <si>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</si>
  <si>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</si>
  <si>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</si>
  <si>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</si>
  <si>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</si>
  <si>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</si>
  <si>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</si>
  <si>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</si>
  <si>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</si>
  <si>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</si>
  <si>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</si>
  <si>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</si>
  <si>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</si>
  <si>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</si>
  <si>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</si>
  <si>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</si>
  <si>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</si>
  <si>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</si>
  <si>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</si>
  <si>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</si>
  <si>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</si>
  <si>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</si>
  <si>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</si>
  <si>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</si>
  <si>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</si>
  <si>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</si>
  <si>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</si>
  <si>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</si>
  <si>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</si>
  <si>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</si>
  <si>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</si>
  <si>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</si>
  <si>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</si>
  <si>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</si>
  <si>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</si>
  <si>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</si>
  <si>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</si>
  <si>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</si>
  <si>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</si>
  <si>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</si>
  <si>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</si>
  <si>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</si>
  <si>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</si>
  <si>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</si>
  <si>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</si>
  <si>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</si>
  <si>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</si>
  <si>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</si>
  <si>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</si>
  <si>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</si>
  <si>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</si>
  <si>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</si>
  <si>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</si>
  <si>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</si>
  <si>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</si>
  <si>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</si>
  <si>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</si>
  <si>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</si>
  <si>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</si>
  <si>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</si>
  <si>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</si>
  <si>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</si>
  <si>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</si>
  <si>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</si>
  <si>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</si>
  <si>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</si>
  <si>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</si>
  <si>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</si>
  <si>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</si>
  <si>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</si>
  <si>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</si>
  <si>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</si>
  <si>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</si>
  <si>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</si>
  <si>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</si>
  <si>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</si>
  <si>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</si>
  <si>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</si>
  <si>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</si>
  <si>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</si>
  <si>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</si>
  <si>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</si>
  <si>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</si>
  <si>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</si>
  <si>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</si>
  <si>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</si>
  <si>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</si>
  <si>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</si>
  <si>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</si>
  <si>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</si>
  <si>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</si>
  <si>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</si>
  <si>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</si>
  <si>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</si>
  <si>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</si>
  <si>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</si>
  <si>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</si>
  <si>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</si>
  <si>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</si>
  <si>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</si>
  <si>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</si>
  <si>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</si>
  <si>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</si>
  <si>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</si>
  <si>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</si>
  <si>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</si>
  <si>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</si>
  <si>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</si>
  <si>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</si>
  <si>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</si>
  <si>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</si>
  <si>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</si>
  <si>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</si>
  <si>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</si>
  <si>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</si>
  <si>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</si>
  <si>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</si>
  <si>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</si>
  <si>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</si>
  <si>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</si>
  <si>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</si>
  <si>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</si>
  <si>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</si>
  <si>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</si>
  <si>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</si>
  <si>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</si>
  <si>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</si>
  <si>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</si>
  <si>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</si>
  <si>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</si>
  <si>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</si>
  <si>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</si>
  <si>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</si>
  <si>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</si>
  <si>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</si>
  <si>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</si>
  <si>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</si>
  <si>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</si>
  <si>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</si>
  <si>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</si>
  <si>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</si>
  <si>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</si>
  <si>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</si>
  <si>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</si>
  <si>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</si>
  <si>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</si>
  <si>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</si>
  <si>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</si>
  <si>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</si>
  <si>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</si>
  <si>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</si>
  <si>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</si>
  <si>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</si>
  <si>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</si>
  <si>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</si>
  <si>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</si>
  <si>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</si>
  <si>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</si>
  <si>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</si>
  <si>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</si>
  <si>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</si>
  <si>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</si>
  <si>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</si>
  <si>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</si>
  <si>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</si>
  <si>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</si>
  <si>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</si>
  <si>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</si>
  <si>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</si>
  <si>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</si>
  <si>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</si>
  <si>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</si>
  <si>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</si>
  <si>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</si>
  <si>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</si>
  <si>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</si>
  <si>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</si>
  <si>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</si>
  <si>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</si>
  <si>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</si>
  <si>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</si>
  <si>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</si>
  <si>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</si>
  <si>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</si>
  <si>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</si>
  <si>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</si>
  <si>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</si>
  <si>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</si>
  <si>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</si>
  <si>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</si>
  <si>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</si>
  <si>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</si>
  <si>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</si>
  <si>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</si>
  <si>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</si>
  <si>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</si>
  <si>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</si>
  <si>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</si>
  <si>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</si>
  <si>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</si>
  <si>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</si>
  <si>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</si>
  <si>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</si>
  <si>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</si>
  <si>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</si>
  <si>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</si>
  <si>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</si>
  <si>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</si>
  <si>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</si>
  <si>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</si>
  <si>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</si>
  <si>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</si>
  <si>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</si>
  <si>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</si>
  <si>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</si>
  <si>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</si>
  <si>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</si>
  <si>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</si>
  <si>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</si>
  <si>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</si>
  <si>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</si>
  <si>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</si>
  <si>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</si>
  <si>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</si>
  <si>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</si>
  <si>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</si>
  <si>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</si>
  <si>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</si>
  <si>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</si>
  <si>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</si>
  <si>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</si>
  <si>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</si>
  <si>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</si>
  <si>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</si>
  <si>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</si>
  <si>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</si>
  <si>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</si>
  <si>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</si>
  <si>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</si>
  <si>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</si>
  <si>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</si>
  <si>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</si>
  <si>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</si>
  <si>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</si>
  <si>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</si>
  <si>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</si>
  <si>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</si>
  <si>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</si>
  <si>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</si>
  <si>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</si>
  <si>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</si>
  <si>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</si>
  <si>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</si>
  <si>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</si>
  <si>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</si>
  <si>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</si>
  <si>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</si>
  <si>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</si>
  <si>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</si>
  <si>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</si>
  <si>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</si>
  <si>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</si>
  <si>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</si>
  <si>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</si>
  <si>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</si>
  <si>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</si>
  <si>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</si>
  <si>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</si>
  <si>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</si>
  <si>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</si>
  <si>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</si>
  <si>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</si>
  <si>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</si>
  <si>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</si>
  <si>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</si>
  <si>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</si>
  <si>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</si>
  <si>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</si>
  <si>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</si>
  <si>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</si>
  <si>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</si>
  <si>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</si>
  <si>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</si>
  <si>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</si>
  <si>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</si>
  <si>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</si>
  <si>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</si>
  <si>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</si>
  <si>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</si>
  <si>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</si>
  <si>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</si>
  <si>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</si>
  <si>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</si>
  <si>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</si>
  <si>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</si>
  <si>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</si>
  <si>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</si>
  <si>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</si>
  <si>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</si>
  <si>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</si>
  <si>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</si>
  <si>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</si>
  <si>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</si>
  <si>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</si>
  <si>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</si>
  <si>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</si>
  <si>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</si>
  <si>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</si>
  <si>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</si>
  <si>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</si>
  <si>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</si>
  <si>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</si>
  <si>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</si>
  <si>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</si>
  <si>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</si>
  <si>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</si>
  <si>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</si>
  <si>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</si>
  <si>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</si>
  <si>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</si>
  <si>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</si>
  <si>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</si>
  <si>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</si>
  <si>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</si>
  <si>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</si>
  <si>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</si>
  <si>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</si>
  <si>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</si>
  <si>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</si>
  <si>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</si>
  <si>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</si>
  <si>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</si>
  <si>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</si>
  <si>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</si>
  <si>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</si>
  <si>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</si>
  <si>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</si>
  <si>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</si>
  <si>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</si>
  <si>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</si>
  <si>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</si>
  <si>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</si>
  <si>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</si>
  <si>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</si>
  <si>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</si>
  <si>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</si>
  <si>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</si>
  <si>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</si>
  <si>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</si>
  <si>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</si>
  <si>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</si>
  <si>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</si>
  <si>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</si>
  <si>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</si>
  <si>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</si>
  <si>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</si>
  <si>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</si>
  <si>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</si>
  <si>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</si>
  <si>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</si>
  <si>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</si>
  <si>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</si>
  <si>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</si>
  <si>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</si>
  <si>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</si>
  <si>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</si>
  <si>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</si>
  <si>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</si>
  <si>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</si>
  <si>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</si>
  <si>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</si>
  <si>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</si>
  <si>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</si>
  <si>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</si>
  <si>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</si>
  <si>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</si>
  <si>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</si>
  <si>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</si>
  <si>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</si>
  <si>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</si>
  <si>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</si>
  <si>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</si>
  <si>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</si>
  <si>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</si>
  <si>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</si>
  <si>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</si>
  <si>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</si>
  <si>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</si>
  <si>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</si>
  <si>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</si>
  <si>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</si>
  <si>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</si>
  <si>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</si>
  <si>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</si>
  <si>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</si>
  <si>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</si>
  <si>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</si>
  <si>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</si>
  <si>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</si>
  <si>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</si>
  <si>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</si>
  <si>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</si>
  <si>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</si>
  <si>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</si>
  <si>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</si>
  <si>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</si>
  <si>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</si>
  <si>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</si>
  <si>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</si>
  <si>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</si>
  <si>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</si>
  <si>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</si>
  <si>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</si>
  <si>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</si>
  <si>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</si>
  <si>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</si>
  <si>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</si>
  <si>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</si>
  <si>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</si>
  <si>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</si>
  <si>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</si>
  <si>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</si>
  <si>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</si>
  <si>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</si>
  <si>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</si>
  <si>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</si>
  <si>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</si>
  <si>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</si>
  <si>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</si>
  <si>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</si>
  <si>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</si>
  <si>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</si>
  <si>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</si>
  <si>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</si>
  <si>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</si>
  <si>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</si>
  <si>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</si>
  <si>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</si>
  <si>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</si>
  <si>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</si>
  <si>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</si>
  <si>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</si>
  <si>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</si>
  <si>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</si>
  <si>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</si>
  <si>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</si>
  <si>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</si>
  <si>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</si>
  <si>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</si>
  <si>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</si>
  <si>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</si>
  <si>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</si>
  <si>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</si>
  <si>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</si>
  <si>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</si>
  <si>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</si>
  <si>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</si>
  <si>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</si>
  <si>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</si>
  <si>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</si>
  <si>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</si>
  <si>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</si>
  <si>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</si>
  <si>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</si>
  <si>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</si>
  <si>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</si>
  <si>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</si>
  <si>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</si>
  <si>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</si>
  <si>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</si>
  <si>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</si>
  <si>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</si>
  <si>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</si>
  <si>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</si>
  <si>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</si>
  <si>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</si>
  <si>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</si>
  <si>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</si>
  <si>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</si>
  <si>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</si>
  <si>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</si>
  <si>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</si>
  <si>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</si>
  <si>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</si>
  <si>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</si>
  <si>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</si>
  <si>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</si>
  <si>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</si>
  <si>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</si>
  <si>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</si>
  <si>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</si>
  <si>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</si>
  <si>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</si>
  <si>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</si>
  <si>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</si>
  <si>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</si>
  <si>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</si>
  <si>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</si>
  <si>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</si>
  <si>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</si>
  <si>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</si>
  <si>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</si>
  <si>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</si>
  <si>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</si>
  <si>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</si>
  <si>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</si>
  <si>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</si>
  <si>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</si>
  <si>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</si>
  <si>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</si>
  <si>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</si>
  <si>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</si>
  <si>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</si>
  <si>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</si>
  <si>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</si>
  <si>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</si>
  <si>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</si>
  <si>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</si>
  <si>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</si>
  <si>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</si>
  <si>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</si>
  <si>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</si>
  <si>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</si>
  <si>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</si>
  <si>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</si>
  <si>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</si>
  <si>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</si>
  <si>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</si>
  <si>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</si>
  <si>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</si>
  <si>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</si>
  <si>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</si>
  <si>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</si>
  <si>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</si>
  <si>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</si>
  <si>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</si>
  <si>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</si>
  <si>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</si>
  <si>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</si>
  <si>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</si>
  <si>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</si>
  <si>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</si>
  <si>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</si>
  <si>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</si>
  <si>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</si>
  <si>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</si>
  <si>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</si>
  <si>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</si>
  <si>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</si>
  <si>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</si>
  <si>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</si>
  <si>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</si>
  <si>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</si>
  <si>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</si>
  <si>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</si>
  <si>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</si>
  <si>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</si>
  <si>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</si>
  <si>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</si>
  <si>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</si>
  <si>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</si>
  <si>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</si>
  <si>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</si>
  <si>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</si>
  <si>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</si>
  <si>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</si>
  <si>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</si>
  <si>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</si>
  <si>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</si>
  <si>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</si>
  <si>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</si>
  <si>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</si>
  <si>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</si>
  <si>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</si>
  <si>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</si>
  <si>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</si>
  <si>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</si>
  <si>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</si>
  <si>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</si>
  <si>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</si>
  <si>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</si>
  <si>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</si>
  <si>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</si>
  <si>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</si>
  <si>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</si>
  <si>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</si>
  <si>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</si>
  <si>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</si>
  <si>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</si>
  <si>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</si>
  <si>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</si>
  <si>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</si>
  <si>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</si>
  <si>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</si>
  <si>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</si>
  <si>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</si>
  <si>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</si>
  <si>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</si>
  <si>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</si>
  <si>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</si>
  <si>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</si>
  <si>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</si>
  <si>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</si>
  <si>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</si>
  <si>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</si>
  <si>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</si>
  <si>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</si>
  <si>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</si>
  <si>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</si>
  <si>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</si>
  <si>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</si>
  <si>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</si>
  <si>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</si>
  <si>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</si>
  <si>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</si>
  <si>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</si>
  <si>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</si>
  <si>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</si>
  <si>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</si>
  <si>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</si>
  <si>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</si>
  <si>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</si>
  <si>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</si>
  <si>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</si>
  <si>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</si>
  <si>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</si>
  <si>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</si>
  <si>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</si>
  <si>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</si>
  <si>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</si>
  <si>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</si>
  <si>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</si>
  <si>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</si>
  <si>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</si>
  <si>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</si>
  <si>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</si>
  <si>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</si>
  <si>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</si>
  <si>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</si>
  <si>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</si>
  <si>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</si>
  <si>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</si>
  <si>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</si>
  <si>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</si>
  <si>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</si>
  <si>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</si>
  <si>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</si>
  <si>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</si>
  <si>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</si>
  <si>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</si>
  <si>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</si>
  <si>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</si>
  <si>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</si>
  <si>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</si>
  <si>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</si>
  <si>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</si>
  <si>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</si>
  <si>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</si>
  <si>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</si>
  <si>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</si>
  <si>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</si>
  <si>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</si>
  <si>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</si>
  <si>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</si>
  <si>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</si>
  <si>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</si>
  <si>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</si>
  <si>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</si>
  <si>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</si>
  <si>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</si>
  <si>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</si>
  <si>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</si>
  <si>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</si>
  <si>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</si>
  <si>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</si>
  <si>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</si>
  <si>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</si>
  <si>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</si>
  <si>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</si>
  <si>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</si>
  <si>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</si>
  <si>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</si>
  <si>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</si>
  <si>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</si>
  <si>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</si>
  <si>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</si>
  <si>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</si>
  <si>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</si>
  <si>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</si>
  <si>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</si>
  <si>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</si>
  <si>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</si>
  <si>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</si>
  <si>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</si>
  <si>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</si>
  <si>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</si>
  <si>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</si>
  <si>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</si>
  <si>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</si>
  <si>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</si>
  <si>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</si>
  <si>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</si>
  <si>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</si>
  <si>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</si>
  <si>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</si>
  <si>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</si>
  <si>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</si>
  <si>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</si>
  <si>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</si>
  <si>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</si>
  <si>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</si>
  <si>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</si>
  <si>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</si>
  <si>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</si>
  <si>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</si>
  <si>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</si>
  <si>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</si>
  <si>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</si>
  <si>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</si>
  <si>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</si>
  <si>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</si>
  <si>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</si>
  <si>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</si>
  <si>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</si>
  <si>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</si>
  <si>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</si>
  <si>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</si>
  <si>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</si>
  <si>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</si>
  <si>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</si>
  <si>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</si>
  <si>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</si>
  <si>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</si>
  <si>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</si>
  <si>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</si>
  <si>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</si>
  <si>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</si>
  <si>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</si>
  <si>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</si>
  <si>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</si>
  <si>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</si>
  <si>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</si>
  <si>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</si>
  <si>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</si>
  <si>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</si>
  <si>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</si>
  <si>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</si>
  <si>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</si>
  <si>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</si>
  <si>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</si>
  <si>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</si>
  <si>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</si>
  <si>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</si>
  <si>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</si>
  <si>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</si>
  <si>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</si>
  <si>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</si>
  <si>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</si>
  <si>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</si>
  <si>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</si>
  <si>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</si>
  <si>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</si>
  <si>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</si>
  <si>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</si>
  <si>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</si>
  <si>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</si>
  <si>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</si>
  <si>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</si>
  <si>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</si>
  <si>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</si>
  <si>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</si>
  <si>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</si>
  <si>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</si>
  <si>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</si>
  <si>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</si>
  <si>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</si>
  <si>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</si>
  <si>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</si>
  <si>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</si>
  <si>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</si>
  <si>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</si>
  <si>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</si>
  <si>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</si>
  <si>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</si>
  <si>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</si>
  <si>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</si>
  <si>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</si>
  <si>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</si>
  <si>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</si>
  <si>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</si>
  <si>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</si>
  <si>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</si>
  <si>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</si>
  <si>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</si>
  <si>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</si>
  <si>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</si>
  <si>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</si>
  <si>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</si>
  <si>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</si>
  <si>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</si>
  <si>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</si>
  <si>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</si>
  <si>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</si>
  <si>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</si>
  <si>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</si>
  <si>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</si>
  <si>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</si>
  <si>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</si>
  <si>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</si>
  <si>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</si>
  <si>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</si>
  <si>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</si>
  <si>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</si>
  <si>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</si>
  <si>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</si>
  <si>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</si>
  <si>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</si>
  <si>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</si>
  <si>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</si>
  <si>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</si>
  <si>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</si>
  <si>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</si>
  <si>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</si>
  <si>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</si>
  <si>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</si>
  <si>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</si>
  <si>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</si>
  <si>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</si>
  <si>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</si>
  <si>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</si>
  <si>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</si>
  <si>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</si>
  <si>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</si>
  <si>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</si>
  <si>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</si>
  <si>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</si>
  <si>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</si>
  <si>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</si>
  <si>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</si>
  <si>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</si>
  <si>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</si>
  <si>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</si>
  <si>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</si>
  <si>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</si>
  <si>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</si>
  <si>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</si>
  <si>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</si>
  <si>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</si>
  <si>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</si>
  <si>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</si>
  <si>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</si>
  <si>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</si>
  <si>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</si>
  <si>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</si>
  <si>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</si>
  <si>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</si>
  <si>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</si>
  <si>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</si>
  <si>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</si>
  <si>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</si>
  <si>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</si>
  <si>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</si>
  <si>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</si>
  <si>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</si>
  <si>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</si>
  <si>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</si>
  <si>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</si>
  <si>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</si>
  <si>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</si>
  <si>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</si>
  <si>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</si>
  <si>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</si>
  <si>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</si>
  <si>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</si>
  <si>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</si>
  <si>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</si>
  <si>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</si>
  <si>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</si>
  <si>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</si>
  <si>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</si>
  <si>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</si>
  <si>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</si>
  <si>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</si>
  <si>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</si>
  <si>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</si>
  <si>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</si>
  <si>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</si>
  <si>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</si>
  <si>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</si>
  <si>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</si>
  <si>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</si>
  <si>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</si>
  <si>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</si>
  <si>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</si>
  <si>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</si>
  <si>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</si>
  <si>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</si>
  <si>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</si>
  <si>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</si>
  <si>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</si>
  <si>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</si>
  <si>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</si>
  <si>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</si>
  <si>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</si>
  <si>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</si>
  <si>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</si>
  <si>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</si>
  <si>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</si>
  <si>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</si>
  <si>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</si>
  <si>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</si>
  <si>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</si>
  <si>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</si>
  <si>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</si>
  <si>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</si>
  <si>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</si>
  <si>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</si>
  <si>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</si>
  <si>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</si>
  <si>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</si>
  <si>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</si>
  <si>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</si>
  <si>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</si>
  <si>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</si>
  <si>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</si>
  <si>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</si>
  <si>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</si>
  <si>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</si>
  <si>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</si>
  <si>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</si>
  <si>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</si>
  <si>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</si>
  <si>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</si>
  <si>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</si>
  <si>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</si>
  <si>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</si>
  <si>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</si>
  <si>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</si>
  <si>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</si>
  <si>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</si>
  <si>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</si>
  <si>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</si>
  <si>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</si>
  <si>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</si>
  <si>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</si>
  <si>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</si>
  <si>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</si>
  <si>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</si>
  <si>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</si>
  <si>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</si>
  <si>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</si>
  <si>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</si>
  <si>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</si>
  <si>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</si>
  <si>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</si>
  <si>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</si>
  <si>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</si>
  <si>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</si>
  <si>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</si>
  <si>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</si>
  <si>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</si>
  <si>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</si>
  <si>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</si>
  <si>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</si>
  <si>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</si>
  <si>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</si>
  <si>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</si>
  <si>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</si>
  <si>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</si>
  <si>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</si>
  <si>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</si>
  <si>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</si>
  <si>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</si>
  <si>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</si>
  <si>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</si>
  <si>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</si>
  <si>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</si>
  <si>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</si>
  <si>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</si>
  <si>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</si>
  <si>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</si>
  <si>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</si>
  <si>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</si>
  <si>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</si>
  <si>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</si>
  <si>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</si>
  <si>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</si>
  <si>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</si>
  <si>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</si>
  <si>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</si>
  <si>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</si>
  <si>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</si>
  <si>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</si>
  <si>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</si>
  <si>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</si>
  <si>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</si>
  <si>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</si>
  <si>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</si>
  <si>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</si>
  <si>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</si>
  <si>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</si>
  <si>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</si>
  <si>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</si>
  <si>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</si>
  <si>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</si>
  <si>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</si>
  <si>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</si>
  <si>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</si>
  <si>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</si>
  <si>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</si>
  <si>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</si>
  <si>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</si>
  <si>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</si>
  <si>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</si>
  <si>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</si>
  <si>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</si>
  <si>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</si>
  <si>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</si>
  <si>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</si>
  <si>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</si>
  <si>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</si>
  <si>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</si>
  <si>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</si>
  <si>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</si>
  <si>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</si>
  <si>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</si>
  <si>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</si>
  <si>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</si>
  <si>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</si>
  <si>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</si>
  <si>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</si>
  <si>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</si>
  <si>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</si>
  <si>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</si>
  <si>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</si>
  <si>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</si>
  <si>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</si>
  <si>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</si>
  <si>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</si>
  <si>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</si>
  <si>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</si>
  <si>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</si>
  <si>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</si>
  <si>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</si>
  <si>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</si>
  <si>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</si>
  <si>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</si>
  <si>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</si>
  <si>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</si>
  <si>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</si>
  <si>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</si>
  <si>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</si>
  <si>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</si>
  <si>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</si>
  <si>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</si>
  <si>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</si>
  <si>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</si>
  <si>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</si>
  <si>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</si>
  <si>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</si>
  <si>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</si>
  <si>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</si>
  <si>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</si>
  <si>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</si>
  <si>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</si>
  <si>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</si>
  <si>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</si>
  <si>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</si>
  <si>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</si>
  <si>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</si>
  <si>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</si>
  <si>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</si>
  <si>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</si>
  <si>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</si>
  <si>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</si>
  <si>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</si>
  <si>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</si>
  <si>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</si>
  <si>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</si>
  <si>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</si>
  <si>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</si>
  <si>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</si>
  <si>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</si>
  <si>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</si>
  <si>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</si>
  <si>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</si>
  <si>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</si>
  <si>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</si>
  <si>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</si>
  <si>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</si>
  <si>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</si>
  <si>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</si>
  <si>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</si>
  <si>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</si>
  <si>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</si>
  <si>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</si>
  <si>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</si>
  <si>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</si>
  <si>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</si>
  <si>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</si>
  <si>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</si>
  <si>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</si>
  <si>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</si>
  <si>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</si>
  <si>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</si>
  <si>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</si>
  <si>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</si>
  <si>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</si>
  <si>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</si>
  <si>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</si>
  <si>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</si>
  <si>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</si>
  <si>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</si>
  <si>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</si>
  <si>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</si>
  <si>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</si>
  <si>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</si>
  <si>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</si>
  <si>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</si>
  <si>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</si>
  <si>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</si>
  <si>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</si>
  <si>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</si>
  <si>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</si>
  <si>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</si>
  <si>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</si>
  <si>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</si>
  <si>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</si>
  <si>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</si>
  <si>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</si>
  <si>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</si>
  <si>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</si>
  <si>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</si>
  <si>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</si>
  <si>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</si>
  <si>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</si>
  <si>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</si>
  <si>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</si>
  <si>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</si>
  <si>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</si>
  <si>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</si>
  <si>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</si>
  <si>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</si>
  <si>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</si>
  <si>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</si>
  <si>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</si>
  <si>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</si>
  <si>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</si>
  <si>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</si>
  <si>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</si>
  <si>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</si>
  <si>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</si>
  <si>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</si>
  <si>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</si>
  <si>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</si>
  <si>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</si>
  <si>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</si>
  <si>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</si>
  <si>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</si>
  <si>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</si>
  <si>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</si>
  <si>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</si>
  <si>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</si>
  <si>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</si>
  <si>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</si>
  <si>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</si>
  <si>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</si>
  <si>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</si>
  <si>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</si>
  <si>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</si>
  <si>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</si>
  <si>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</si>
  <si>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</si>
  <si>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</si>
  <si>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</si>
  <si>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</si>
  <si>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</si>
  <si>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</si>
  <si>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</si>
  <si>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</si>
  <si>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</si>
  <si>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</si>
  <si>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</si>
  <si>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</si>
  <si>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</si>
  <si>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</si>
  <si>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</si>
  <si>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</si>
  <si>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</si>
  <si>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</si>
  <si>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</si>
  <si>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</si>
  <si>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</si>
  <si>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</si>
  <si>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</si>
  <si>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</si>
  <si>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</si>
  <si>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</si>
  <si>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</si>
  <si>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</si>
  <si>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</si>
  <si>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</si>
  <si>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</si>
  <si>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</si>
  <si>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</si>
  <si>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</si>
  <si>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</si>
  <si>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</si>
  <si>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</si>
  <si>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</si>
  <si>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</si>
  <si>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</si>
  <si>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</si>
  <si>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</si>
  <si>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</si>
  <si>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</si>
  <si>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</si>
  <si>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</si>
  <si>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</si>
  <si>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</si>
  <si>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</si>
  <si>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</si>
  <si>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</si>
  <si>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</si>
  <si>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</si>
  <si>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</si>
  <si>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</si>
  <si>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</si>
  <si>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</si>
  <si>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</si>
  <si>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</si>
  <si>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</si>
  <si>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</si>
  <si>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</si>
  <si>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</si>
  <si>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</si>
  <si>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</si>
  <si>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</si>
  <si>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</si>
  <si>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</si>
  <si>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</si>
  <si>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</si>
  <si>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</si>
  <si>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</si>
  <si>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</si>
  <si>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</si>
  <si>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</si>
  <si>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</si>
  <si>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</si>
  <si>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</si>
  <si>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</si>
  <si>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</si>
  <si>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</si>
  <si>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</si>
  <si>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</si>
  <si>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</si>
  <si>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</si>
  <si>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</si>
  <si>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</si>
  <si>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</si>
  <si>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</si>
  <si>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</si>
  <si>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</si>
  <si>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</si>
  <si>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</si>
  <si>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</si>
  <si>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</si>
  <si>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</si>
  <si>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</si>
  <si>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</si>
  <si>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</si>
  <si>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</si>
  <si>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</si>
  <si>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</si>
  <si>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</si>
  <si>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</si>
  <si>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</si>
  <si>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</si>
  <si>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</si>
  <si>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</si>
  <si>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</si>
  <si>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</si>
  <si>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</si>
  <si>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</si>
  <si>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</si>
  <si>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</si>
  <si>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</si>
  <si>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</si>
  <si>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</si>
  <si>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</si>
  <si>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</si>
  <si>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</si>
  <si>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</si>
  <si>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</si>
  <si>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</si>
  <si>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</si>
  <si>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</si>
  <si>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</si>
  <si>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</si>
  <si>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</si>
  <si>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</si>
  <si>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</si>
  <si>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</si>
  <si>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</si>
  <si>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</si>
  <si>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</si>
  <si>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</si>
  <si>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</si>
  <si>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</si>
  <si>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</si>
  <si>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</si>
  <si>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</si>
  <si>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</si>
  <si>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</si>
  <si>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</si>
  <si>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</si>
  <si>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</si>
  <si>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</si>
  <si>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</si>
  <si>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</si>
  <si>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</si>
  <si>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</si>
  <si>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</si>
  <si>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</si>
  <si>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</si>
  <si>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</si>
  <si>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</si>
  <si>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</si>
  <si>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</si>
  <si>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</si>
  <si>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</si>
  <si>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</si>
  <si>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</si>
  <si>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</si>
  <si>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</si>
  <si>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</si>
  <si>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</si>
  <si>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</si>
  <si>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</si>
  <si>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</si>
  <si>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</si>
  <si>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</si>
  <si>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</si>
  <si>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</si>
  <si>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</si>
  <si>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</si>
  <si>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</si>
  <si>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</si>
  <si>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</si>
  <si>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</si>
  <si>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</si>
  <si>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</si>
  <si>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</si>
  <si>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</si>
  <si>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</si>
  <si>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</si>
  <si>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</si>
  <si>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</si>
  <si>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</si>
  <si>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</si>
  <si>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</si>
  <si>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</si>
  <si>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</si>
  <si>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</si>
  <si>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</si>
  <si>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</si>
  <si>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</si>
  <si>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</si>
  <si>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</si>
  <si>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</si>
  <si>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</si>
  <si>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</si>
  <si>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</si>
  <si>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</si>
  <si>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</si>
  <si>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</si>
  <si>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</si>
  <si>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</si>
  <si>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</si>
  <si>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</si>
  <si>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</si>
  <si>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</si>
  <si>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</si>
  <si>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</si>
  <si>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</si>
  <si>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</si>
  <si>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</si>
  <si>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</si>
  <si>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</si>
  <si>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</si>
  <si>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</si>
  <si>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</si>
  <si>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</si>
  <si>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</si>
  <si>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</si>
  <si>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</si>
  <si>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</si>
  <si>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</si>
  <si>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</si>
  <si>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</si>
  <si>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</si>
  <si>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</si>
  <si>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</si>
  <si>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</si>
  <si>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</si>
  <si>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</si>
  <si>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</si>
  <si>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</si>
  <si>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</si>
  <si>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</si>
  <si>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</si>
  <si>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</si>
  <si>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</si>
  <si>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</si>
  <si>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</si>
  <si>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</si>
  <si>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</si>
  <si>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</si>
  <si>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</si>
  <si>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</si>
  <si>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</si>
  <si>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</si>
  <si>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</si>
  <si>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</si>
  <si>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</si>
  <si>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</si>
  <si>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</si>
  <si>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</si>
  <si>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</si>
  <si>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</si>
  <si>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</si>
  <si>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</si>
  <si>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</si>
  <si>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</si>
  <si>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</si>
  <si>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</si>
  <si>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</si>
  <si>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</si>
  <si>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</si>
  <si>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</si>
  <si>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</si>
  <si>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</si>
  <si>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</si>
  <si>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</si>
  <si>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</si>
  <si>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</si>
  <si>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</si>
  <si>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</si>
  <si>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</si>
  <si>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</si>
  <si>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</si>
  <si>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</si>
  <si>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</si>
  <si>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</si>
  <si>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</si>
  <si>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</si>
  <si>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</si>
  <si>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</si>
  <si>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</si>
  <si>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</si>
  <si>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</si>
  <si>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</si>
  <si>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</si>
  <si>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</si>
  <si>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</si>
  <si>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</si>
  <si>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</si>
  <si>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</si>
  <si>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</si>
  <si>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</si>
  <si>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</si>
  <si>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</si>
  <si>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</si>
  <si>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</si>
  <si>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</si>
  <si>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</si>
  <si>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</si>
  <si>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</si>
  <si>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</si>
  <si>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</si>
  <si>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</si>
  <si>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</si>
  <si>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</si>
  <si>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</si>
  <si>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</si>
  <si>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</si>
  <si>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</si>
  <si>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</si>
  <si>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</si>
  <si>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</si>
  <si>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</si>
  <si>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</si>
  <si>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</si>
  <si>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</si>
  <si>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</si>
  <si>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</si>
  <si>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</si>
  <si>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</si>
  <si>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</si>
  <si>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</si>
  <si>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</si>
  <si>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</si>
  <si>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</si>
  <si>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</si>
  <si>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</si>
  <si>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</si>
  <si>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</si>
  <si>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</si>
  <si>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</si>
  <si>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</si>
  <si>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</si>
  <si>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</si>
  <si>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</si>
  <si>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</si>
  <si>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</si>
  <si>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</si>
  <si>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</si>
  <si>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</si>
  <si>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</si>
  <si>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</si>
  <si>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</si>
  <si>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</si>
  <si>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</si>
  <si>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</si>
  <si>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</si>
  <si>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</si>
  <si>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</si>
  <si>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</si>
  <si>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</si>
  <si>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</si>
  <si>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</si>
  <si>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</si>
  <si>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</si>
  <si>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</si>
  <si>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</si>
  <si>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</si>
  <si>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</si>
  <si>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</si>
  <si>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</si>
  <si>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</si>
  <si>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</si>
  <si>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</si>
  <si>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</si>
  <si>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</si>
  <si>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</si>
  <si>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</si>
  <si>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</si>
  <si>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</si>
  <si>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</si>
  <si>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</si>
  <si>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</si>
  <si>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</si>
  <si>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</si>
  <si>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</si>
  <si>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</si>
  <si>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</si>
  <si>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</si>
  <si>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</si>
  <si>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</si>
  <si>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</si>
  <si>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</si>
  <si>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</si>
  <si>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</si>
  <si>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</si>
  <si>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</si>
  <si>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</si>
  <si>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</si>
  <si>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</si>
  <si>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</si>
  <si>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</si>
  <si>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</si>
  <si>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</si>
  <si>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</si>
  <si>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</si>
  <si>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</si>
  <si>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</si>
  <si>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</si>
  <si>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</si>
  <si>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</si>
  <si>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</si>
  <si>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</si>
  <si>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</si>
  <si>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</si>
  <si>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</si>
  <si>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</si>
  <si>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</si>
  <si>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</si>
  <si>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</si>
  <si>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</si>
  <si>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</si>
  <si>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</si>
  <si>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</si>
  <si>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</si>
  <si>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</si>
  <si>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</si>
  <si>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</si>
  <si>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</si>
  <si>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</si>
  <si>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</si>
  <si>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</si>
  <si>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</si>
  <si>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</si>
  <si>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</si>
  <si>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</si>
  <si>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</si>
  <si>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</si>
  <si>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</si>
  <si>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</si>
  <si>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</si>
  <si>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</si>
  <si>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</si>
  <si>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</si>
  <si>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</si>
  <si>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</si>
  <si>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</si>
  <si>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</si>
  <si>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</si>
  <si>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</si>
  <si>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</si>
  <si>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</si>
  <si>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</si>
  <si>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</si>
  <si>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</si>
  <si>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</si>
  <si>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</si>
  <si>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</si>
  <si>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</si>
  <si>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</si>
  <si>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</si>
  <si>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</si>
  <si>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</si>
  <si>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</si>
  <si>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</si>
  <si>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</si>
  <si>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</si>
  <si>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</si>
  <si>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</si>
  <si>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</si>
  <si>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</si>
  <si>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</si>
  <si>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</si>
  <si>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</si>
  <si>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</si>
  <si>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</si>
  <si>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</si>
  <si>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</si>
  <si>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</si>
  <si>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</si>
  <si>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</si>
  <si>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</si>
  <si>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</si>
  <si>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</si>
  <si>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</si>
  <si>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</si>
  <si>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</si>
  <si>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</si>
  <si>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</si>
  <si>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</si>
  <si>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</si>
  <si>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</si>
  <si>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</si>
  <si>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</si>
  <si>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</si>
  <si>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</si>
  <si>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</si>
  <si>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</si>
  <si>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</si>
  <si>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</si>
  <si>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</si>
  <si>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</si>
  <si>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</si>
  <si>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</si>
  <si>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</si>
  <si>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</si>
  <si>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</si>
  <si>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</si>
  <si>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</si>
  <si>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</si>
  <si>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</si>
  <si>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</si>
  <si>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</si>
  <si>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</si>
  <si>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</si>
  <si>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</si>
  <si>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</si>
  <si>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</si>
  <si>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</si>
  <si>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</si>
  <si>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</si>
  <si>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</si>
  <si>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</si>
  <si>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</si>
  <si>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</si>
  <si>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</si>
  <si>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</si>
  <si>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</si>
  <si>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</si>
  <si>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</si>
  <si>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</si>
  <si>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</si>
  <si>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</si>
  <si>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</si>
  <si>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</si>
  <si>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</si>
  <si>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</si>
  <si>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</si>
  <si>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</si>
  <si>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</si>
  <si>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</si>
  <si>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</si>
  <si>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</si>
  <si>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</si>
  <si>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</si>
  <si>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</si>
  <si>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</si>
  <si>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</si>
  <si>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</si>
  <si>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</si>
  <si>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</si>
  <si>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</si>
  <si>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</si>
  <si>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</si>
  <si>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</si>
  <si>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</si>
  <si>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</si>
  <si>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</si>
  <si>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</si>
  <si>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</si>
  <si>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</si>
  <si>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</si>
  <si>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</si>
  <si>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</si>
  <si>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</si>
  <si>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</si>
  <si>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</si>
  <si>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</si>
  <si>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</si>
  <si>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</si>
  <si>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</si>
  <si>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</si>
  <si>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</si>
  <si>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</si>
  <si>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</si>
  <si>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</si>
  <si>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</si>
  <si>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</si>
  <si>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</si>
  <si>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</si>
  <si>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</si>
  <si>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</si>
  <si>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</si>
  <si>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</si>
  <si>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</si>
  <si>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</si>
  <si>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</si>
  <si>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</si>
  <si>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</si>
  <si>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</si>
  <si>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</si>
  <si>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</si>
  <si>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</si>
  <si>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</si>
  <si>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</si>
  <si>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</si>
  <si>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</si>
  <si>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</si>
  <si>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</si>
  <si>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</si>
  <si>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</si>
  <si>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</si>
  <si>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</si>
  <si>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</si>
  <si>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</si>
  <si>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</si>
  <si>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</si>
  <si>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</si>
  <si>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</si>
  <si>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</si>
  <si>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</si>
  <si>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</si>
  <si>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</si>
  <si>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</si>
  <si>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</si>
  <si>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</si>
  <si>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</si>
  <si>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</si>
  <si>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</si>
  <si>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</si>
  <si>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</si>
  <si>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</si>
  <si>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</si>
  <si>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</si>
  <si>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</si>
  <si>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</si>
  <si>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</si>
  <si>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</si>
  <si>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</si>
  <si>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</si>
  <si>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</si>
  <si>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</si>
  <si>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</si>
  <si>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</si>
  <si>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</si>
  <si>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</si>
  <si>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</si>
  <si>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</si>
  <si>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</si>
  <si>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</si>
  <si>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</si>
  <si>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</si>
  <si>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</si>
  <si>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</si>
  <si>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</si>
  <si>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</si>
  <si>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</si>
  <si>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</si>
  <si>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</si>
  <si>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</si>
  <si>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</si>
  <si>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</si>
  <si>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</si>
  <si>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</si>
  <si>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</si>
  <si>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</si>
  <si>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</si>
  <si>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</si>
  <si>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</si>
  <si>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</si>
  <si>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</si>
  <si>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</si>
  <si>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</si>
  <si>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</si>
  <si>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</si>
  <si>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</si>
  <si>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</si>
  <si>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</si>
  <si>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</si>
  <si>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</si>
  <si>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</si>
  <si>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</si>
  <si>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</si>
  <si>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</si>
  <si>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</si>
  <si>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</si>
  <si>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</si>
  <si>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</si>
  <si>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</si>
  <si>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</si>
  <si>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</si>
  <si>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</si>
  <si>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</si>
  <si>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</si>
  <si>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</si>
  <si>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</si>
  <si>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</si>
  <si>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</si>
  <si>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</si>
  <si>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</si>
  <si>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</si>
  <si>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</si>
  <si>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</si>
  <si>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</si>
  <si>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</si>
  <si>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</si>
  <si>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</si>
  <si>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</si>
  <si>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</si>
  <si>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</si>
  <si>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</si>
  <si>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</si>
  <si>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</si>
  <si>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</si>
  <si>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</si>
  <si>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</si>
  <si>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</si>
  <si>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</si>
  <si>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</si>
  <si>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</si>
  <si>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</si>
  <si>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</si>
  <si>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</si>
  <si>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</si>
  <si>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</si>
  <si>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</si>
  <si>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</si>
  <si>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</si>
  <si>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</si>
  <si>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</si>
  <si>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</si>
  <si>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</si>
  <si>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</si>
  <si>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</si>
  <si>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</si>
  <si>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</si>
  <si>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</si>
  <si>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</si>
  <si>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</si>
  <si>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</si>
  <si>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</si>
  <si>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</si>
  <si>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</si>
  <si>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</si>
  <si>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</si>
  <si>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</si>
  <si>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</si>
  <si>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</si>
  <si>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</si>
  <si>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</si>
  <si>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</si>
  <si>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</si>
  <si>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</si>
  <si>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</si>
  <si>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</si>
  <si>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</si>
  <si>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</si>
  <si>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</si>
  <si>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</si>
  <si>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</si>
  <si>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</si>
  <si>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</si>
  <si>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</si>
  <si>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</si>
  <si>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</si>
  <si>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</si>
  <si>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</si>
  <si>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</si>
  <si>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</si>
  <si>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</si>
  <si>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</si>
  <si>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</si>
  <si>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</si>
  <si>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</si>
  <si>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</si>
  <si>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</si>
  <si>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</si>
  <si>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</si>
  <si>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</si>
  <si>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</si>
  <si>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</si>
  <si>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</si>
  <si>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</si>
  <si>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</si>
  <si>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</si>
  <si>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</si>
  <si>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</si>
  <si>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</si>
  <si>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</si>
  <si>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</si>
  <si>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</si>
  <si>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</si>
  <si>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</si>
  <si>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</si>
  <si>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</si>
  <si>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</si>
  <si>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</si>
  <si>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</si>
  <si>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</si>
  <si>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</si>
  <si>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</si>
  <si>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</si>
  <si>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</si>
  <si>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</si>
  <si>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</si>
  <si>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</si>
  <si>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</si>
  <si>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</si>
  <si>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</si>
  <si>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</si>
  <si>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</si>
  <si>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</si>
  <si>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</si>
  <si>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</si>
  <si>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</si>
  <si>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</si>
  <si>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</si>
  <si>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</si>
  <si>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</si>
  <si>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</si>
  <si>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</si>
  <si>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</si>
  <si>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</si>
  <si>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</si>
  <si>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</si>
  <si>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</si>
  <si>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</si>
  <si>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</si>
  <si>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</si>
  <si>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</si>
  <si>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</si>
  <si>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</si>
  <si>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</si>
  <si>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</si>
  <si>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</si>
  <si>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</si>
  <si>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</si>
  <si>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</si>
  <si>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</si>
  <si>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</si>
  <si>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</si>
  <si>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</si>
  <si>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</si>
  <si>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</si>
  <si>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</si>
  <si>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</si>
  <si>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</si>
  <si>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</si>
  <si>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</si>
  <si>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</si>
  <si>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</si>
  <si>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</si>
  <si>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</si>
  <si>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</si>
  <si>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</si>
  <si>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</si>
  <si>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</si>
  <si>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</si>
  <si>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</si>
  <si>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</si>
  <si>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</si>
  <si>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</si>
  <si>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</si>
  <si>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</si>
  <si>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</si>
  <si>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</si>
  <si>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</si>
  <si>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</si>
  <si>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</si>
  <si>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</si>
  <si>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</si>
  <si>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</si>
  <si>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</si>
  <si>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</si>
  <si>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</si>
  <si>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</si>
  <si>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</si>
  <si>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</si>
  <si>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</si>
  <si>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</si>
  <si>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</si>
  <si>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</si>
  <si>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</si>
  <si>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</si>
  <si>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</si>
  <si>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</si>
  <si>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</si>
  <si>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</si>
  <si>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</si>
  <si>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</si>
  <si>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</si>
  <si>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</si>
  <si>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</si>
  <si>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</si>
  <si>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</si>
  <si>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</si>
  <si>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</si>
  <si>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</si>
  <si>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</si>
  <si>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</si>
  <si>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</si>
  <si>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</si>
  <si>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</si>
  <si>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</si>
  <si>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</si>
  <si>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</si>
  <si>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</si>
  <si>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</si>
  <si>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</si>
  <si>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</si>
  <si>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</si>
  <si>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</si>
  <si>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</si>
  <si>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</si>
  <si>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</si>
  <si>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</si>
  <si>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</si>
  <si>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</si>
  <si>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</si>
  <si>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</si>
  <si>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</si>
  <si>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</si>
  <si>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</si>
  <si>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</si>
  <si>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</si>
  <si>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</si>
  <si>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</si>
  <si>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</si>
  <si>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</si>
  <si>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</si>
  <si>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</si>
  <si>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</si>
  <si>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</si>
  <si>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</si>
  <si>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</si>
  <si>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</si>
  <si>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</si>
  <si>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</si>
  <si>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</si>
  <si>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</si>
  <si>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</si>
  <si>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</si>
  <si>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</si>
  <si>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</si>
  <si>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</si>
  <si>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</si>
  <si>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</si>
  <si>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</si>
  <si>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</si>
  <si>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</si>
  <si>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</si>
  <si>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</si>
  <si>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</si>
  <si>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</si>
  <si>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</si>
  <si>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</si>
  <si>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</si>
  <si>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</si>
  <si>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</si>
  <si>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</si>
  <si>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</si>
  <si>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</si>
  <si>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</si>
  <si>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</si>
  <si>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</si>
  <si>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</si>
  <si>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</si>
  <si>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</si>
  <si>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</si>
  <si>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</si>
  <si>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</si>
  <si>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</si>
  <si>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</si>
  <si>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</si>
  <si>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</si>
  <si>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</si>
  <si>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</si>
  <si>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</si>
  <si>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</si>
  <si>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</si>
  <si>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</si>
  <si>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</si>
  <si>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</si>
  <si>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</si>
  <si>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</si>
  <si>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</si>
  <si>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</si>
  <si>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</si>
  <si>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</si>
  <si>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</si>
  <si>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</si>
  <si>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</si>
  <si>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</si>
  <si>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</si>
  <si>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</si>
  <si>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</si>
  <si>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</si>
  <si>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</si>
  <si>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</si>
  <si>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</si>
  <si>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</si>
  <si>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</si>
  <si>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</si>
  <si>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</si>
  <si>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</si>
  <si>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</si>
  <si>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</si>
  <si>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</si>
  <si>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</si>
  <si>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</si>
  <si>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</si>
  <si>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</si>
  <si>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</si>
  <si>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</si>
  <si>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</si>
  <si>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</si>
  <si>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</si>
  <si>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</si>
  <si>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</si>
  <si>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</si>
  <si>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</si>
  <si>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</si>
  <si>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</si>
  <si>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</si>
  <si>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</si>
  <si>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</si>
  <si>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</si>
  <si>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</si>
  <si>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</si>
  <si>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</si>
  <si>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</si>
  <si>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</si>
  <si>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</si>
  <si>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</si>
  <si>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</si>
  <si>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</si>
  <si>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</si>
  <si>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</si>
  <si>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</si>
  <si>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</si>
  <si>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</si>
  <si>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</si>
  <si>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</si>
  <si>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</si>
  <si>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</si>
  <si>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</si>
  <si>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</si>
  <si>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</si>
  <si>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</si>
  <si>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</si>
  <si>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</si>
  <si>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</si>
  <si>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</si>
  <si>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</si>
  <si>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</si>
  <si>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</si>
  <si>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</si>
  <si>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</si>
  <si>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</si>
  <si>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</si>
  <si>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</si>
  <si>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</si>
  <si>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</si>
  <si>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</si>
  <si>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</si>
  <si>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</si>
  <si>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</si>
  <si>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</si>
  <si>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</si>
  <si>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</si>
  <si>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</si>
  <si>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</si>
  <si>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</si>
  <si>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</si>
  <si>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</si>
  <si>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</si>
  <si>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</si>
  <si>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</si>
  <si>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</si>
  <si>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</si>
  <si>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</si>
  <si>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</si>
  <si>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</si>
  <si>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</si>
  <si>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</si>
  <si>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</si>
  <si>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</si>
  <si>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</si>
  <si>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</si>
  <si>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</si>
  <si>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</si>
  <si>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</si>
  <si>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</si>
  <si>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</si>
  <si>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</si>
  <si>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</si>
  <si>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</si>
  <si>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</si>
  <si>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</si>
  <si>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</si>
  <si>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</si>
  <si>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</si>
  <si>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</si>
  <si>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</si>
  <si>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</si>
  <si>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</si>
  <si>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</si>
  <si>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</si>
  <si>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</si>
  <si>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</si>
  <si>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</si>
  <si>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</si>
  <si>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</si>
  <si>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</si>
  <si>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</si>
  <si>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</si>
  <si>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</si>
  <si>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</si>
  <si>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</si>
  <si>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</si>
  <si>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</si>
  <si>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</si>
  <si>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</si>
  <si>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</si>
  <si>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</si>
  <si>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</si>
  <si>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</si>
  <si>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</si>
  <si>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</si>
  <si>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</si>
  <si>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</si>
  <si>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</si>
  <si>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</si>
  <si>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</si>
  <si>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</si>
  <si>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</si>
  <si>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</si>
  <si>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</si>
  <si>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</si>
  <si>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</si>
  <si>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</si>
  <si>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</si>
  <si>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</si>
  <si>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</si>
  <si>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</si>
  <si>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</si>
  <si>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</si>
  <si>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</si>
  <si>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</si>
  <si>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</si>
  <si>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</si>
  <si>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</si>
  <si>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</si>
  <si>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</si>
  <si>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</si>
  <si>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</si>
  <si>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</si>
  <si>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</si>
  <si>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</si>
  <si>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</si>
  <si>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</si>
  <si>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</si>
  <si>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</si>
  <si>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</si>
  <si>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</si>
  <si>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</si>
  <si>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</si>
  <si>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</si>
  <si>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</si>
  <si>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</si>
  <si>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</si>
  <si>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</si>
  <si>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</si>
  <si>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</si>
  <si>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</si>
  <si>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</si>
  <si>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</si>
  <si>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</si>
  <si>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</si>
  <si>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</si>
  <si>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</si>
  <si>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</si>
  <si>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</si>
  <si>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</si>
  <si>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</si>
  <si>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</si>
  <si>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</si>
  <si>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</si>
  <si>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</si>
  <si>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</si>
  <si>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</si>
  <si>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</si>
  <si>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</si>
  <si>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</si>
  <si>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</si>
  <si>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</si>
  <si>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</si>
  <si>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</si>
  <si>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</si>
  <si>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</si>
  <si>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</si>
  <si>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</si>
  <si>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</si>
  <si>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</si>
  <si>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</si>
  <si>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</si>
  <si>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</si>
  <si>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</si>
  <si>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</si>
  <si>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</si>
  <si>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</si>
  <si>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</si>
  <si>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</si>
  <si>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</si>
  <si>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</si>
  <si>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</si>
  <si>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</si>
  <si>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</si>
  <si>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</si>
  <si>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</si>
  <si>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</si>
  <si>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</si>
  <si>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</si>
  <si>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</si>
  <si>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</si>
  <si>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</si>
  <si>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</si>
  <si>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</si>
  <si>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</si>
  <si>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</si>
  <si>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</si>
  <si>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</si>
  <si>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</si>
  <si>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</si>
  <si>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</si>
  <si>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</si>
  <si>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</si>
  <si>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</si>
  <si>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</si>
  <si>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</si>
  <si>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</si>
  <si>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</si>
  <si>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</si>
  <si>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</si>
  <si>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</si>
  <si>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</si>
  <si>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</si>
  <si>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</si>
  <si>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</si>
  <si>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</si>
  <si>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</si>
  <si>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</si>
  <si>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</si>
  <si>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</si>
  <si>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</si>
  <si>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</si>
  <si>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</si>
  <si>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</si>
  <si>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</si>
  <si>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</si>
  <si>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</si>
  <si>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</si>
  <si>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</si>
  <si>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</si>
  <si>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</si>
  <si>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</si>
  <si>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</si>
  <si>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</si>
  <si>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</si>
  <si>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</si>
  <si>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</si>
  <si>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</si>
  <si>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</si>
  <si>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</si>
  <si>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</si>
  <si>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</si>
  <si>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</si>
  <si>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</si>
  <si>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</si>
  <si>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</si>
  <si>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</si>
  <si>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</si>
  <si>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</si>
  <si>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</si>
  <si>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</si>
  <si>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</si>
  <si>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</si>
  <si>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</si>
  <si>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</si>
  <si>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</si>
  <si>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</si>
  <si>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</si>
  <si>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</si>
  <si>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</si>
  <si>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</si>
  <si>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</si>
  <si>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</si>
  <si>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</si>
  <si>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</si>
  <si>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</si>
  <si>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</si>
  <si>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</si>
  <si>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</si>
  <si>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</si>
  <si>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</si>
  <si>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</si>
  <si>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</si>
  <si>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</si>
  <si>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</si>
  <si>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</si>
  <si>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</si>
  <si>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</si>
  <si>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</si>
  <si>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</si>
  <si>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</si>
  <si>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</si>
  <si>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</si>
  <si>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</si>
  <si>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</si>
  <si>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</si>
  <si>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</si>
  <si>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</si>
  <si>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</si>
  <si>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</si>
  <si>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</si>
  <si>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</si>
  <si>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</si>
  <si>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</si>
  <si>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</si>
  <si>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</si>
  <si>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</si>
  <si>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</si>
  <si>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</si>
  <si>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</si>
  <si>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</si>
  <si>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</si>
  <si>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</si>
  <si>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</si>
  <si>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</si>
  <si>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</si>
  <si>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</si>
  <si>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</si>
  <si>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</si>
  <si>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</si>
  <si>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</si>
  <si>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</si>
  <si>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</si>
  <si>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</si>
  <si>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</si>
  <si>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</si>
  <si>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</si>
  <si>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</si>
  <si>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</si>
  <si>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</si>
  <si>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</si>
  <si>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</si>
  <si>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</si>
  <si>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</si>
  <si>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</si>
  <si>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</si>
  <si>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</si>
  <si>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</si>
  <si>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</si>
  <si>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</si>
  <si>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</si>
  <si>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</si>
  <si>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</si>
  <si>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</si>
  <si>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</si>
  <si>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</si>
  <si>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</si>
  <si>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</si>
  <si>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</si>
  <si>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</si>
  <si>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</si>
  <si>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</si>
  <si>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</si>
  <si>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</si>
  <si>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</si>
  <si>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</si>
  <si>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</si>
  <si>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</si>
  <si>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</si>
  <si>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</si>
  <si>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</si>
  <si>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</si>
  <si>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</si>
  <si>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</si>
  <si>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</si>
  <si>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</si>
  <si>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</si>
  <si>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</si>
  <si>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</si>
  <si>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</si>
  <si>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</si>
  <si>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</si>
  <si>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</si>
  <si>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</si>
  <si>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</si>
  <si>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</si>
  <si>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</si>
  <si>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</si>
  <si>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</si>
  <si>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</si>
  <si>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</si>
  <si>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</si>
  <si>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</si>
  <si>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</si>
  <si>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</si>
  <si>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</si>
  <si>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</si>
  <si>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</si>
  <si>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</si>
  <si>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</si>
  <si>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</si>
  <si>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</si>
  <si>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</si>
  <si>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</si>
  <si>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</si>
  <si>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</si>
  <si>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</si>
  <si>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</si>
  <si>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</si>
  <si>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</si>
  <si>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</si>
  <si>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</si>
  <si>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</si>
  <si>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</si>
  <si>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</si>
  <si>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</si>
  <si>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</si>
  <si>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</si>
  <si>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</si>
  <si>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</si>
  <si>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</si>
  <si>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</si>
  <si>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</si>
  <si>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</si>
  <si>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</si>
  <si>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</si>
  <si>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</si>
  <si>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</si>
  <si>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</si>
  <si>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</si>
  <si>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</si>
  <si>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</si>
  <si>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</si>
  <si>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</si>
  <si>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</si>
  <si>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</si>
  <si>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</si>
  <si>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</si>
  <si>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</si>
  <si>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</si>
  <si>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</si>
  <si>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</si>
  <si>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</si>
  <si>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</si>
  <si>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</si>
  <si>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</si>
  <si>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</si>
  <si>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</si>
  <si>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</si>
  <si>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</si>
  <si>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</si>
  <si>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</si>
  <si>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</si>
  <si>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</si>
  <si>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</si>
  <si>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</si>
  <si>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</si>
  <si>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</si>
  <si>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</si>
  <si>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</si>
  <si>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</si>
  <si>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</si>
  <si>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</si>
  <si>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</si>
  <si>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</si>
  <si>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</si>
  <si>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</si>
  <si>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</si>
  <si>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</si>
  <si>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</si>
  <si>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</si>
  <si>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</si>
  <si>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</si>
  <si>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</si>
  <si>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</si>
  <si>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</si>
  <si>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</si>
  <si>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</si>
  <si>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</si>
  <si>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</si>
  <si>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</si>
  <si>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</si>
  <si>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</si>
  <si>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</si>
  <si>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</si>
  <si>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</si>
  <si>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</si>
  <si>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</si>
  <si>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</si>
  <si>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</si>
  <si>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</si>
  <si>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</si>
  <si>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</si>
  <si>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</si>
  <si>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</si>
  <si>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</si>
  <si>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</si>
  <si>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</si>
  <si>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</si>
  <si>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</si>
  <si>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</si>
  <si>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</si>
  <si>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</si>
  <si>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</si>
  <si>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</si>
  <si>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</si>
  <si>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</si>
  <si>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</si>
  <si>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</si>
  <si>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</si>
  <si>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</si>
  <si>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</si>
  <si>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</si>
  <si>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</si>
  <si>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</si>
  <si>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</si>
  <si>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</si>
  <si>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</si>
  <si>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</si>
  <si>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</si>
  <si>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</si>
  <si>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</si>
  <si>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</si>
  <si>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</si>
  <si>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</si>
  <si>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</si>
  <si>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</si>
  <si>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</si>
  <si>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</si>
  <si>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</si>
  <si>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</si>
  <si>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</si>
  <si>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</si>
  <si>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</si>
  <si>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</si>
  <si>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</si>
  <si>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</si>
  <si>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</si>
  <si>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</si>
  <si>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</si>
  <si>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</si>
  <si>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</si>
  <si>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</si>
  <si>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</si>
  <si>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</si>
  <si>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</si>
  <si>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</si>
  <si>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</si>
  <si>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</si>
  <si>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</si>
  <si>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</si>
  <si>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</si>
  <si>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</si>
  <si>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</si>
  <si>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</si>
  <si>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</si>
  <si>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</si>
  <si>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</si>
  <si>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</si>
  <si>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</si>
  <si>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</si>
  <si>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</si>
  <si>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</si>
  <si>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</si>
  <si>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</si>
  <si>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</si>
  <si>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</si>
  <si>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</si>
  <si>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</si>
  <si>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</si>
  <si>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</si>
  <si>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</si>
  <si>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</si>
  <si>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</si>
  <si>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</si>
  <si>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</si>
  <si>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</si>
  <si>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</si>
  <si>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</si>
  <si>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</si>
  <si>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</si>
  <si>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</si>
  <si>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</si>
  <si>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</si>
  <si>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</si>
  <si>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</si>
  <si>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</si>
  <si>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</si>
  <si>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</si>
  <si>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</si>
  <si>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</si>
  <si>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</si>
  <si>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</si>
  <si>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</si>
  <si>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</si>
  <si>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</si>
  <si>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</si>
  <si>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</si>
  <si>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</si>
  <si>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</si>
  <si>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</si>
  <si>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</si>
  <si>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</si>
  <si>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</si>
  <si>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</si>
  <si>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</si>
  <si>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</si>
  <si>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</si>
  <si>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</si>
  <si>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</si>
  <si>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</si>
  <si>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</si>
  <si>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</si>
  <si>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</si>
  <si>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</si>
  <si>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</si>
  <si>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</si>
  <si>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</si>
  <si>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</si>
  <si>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</si>
  <si>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</si>
  <si>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</si>
  <si>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</si>
  <si>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</si>
  <si>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</si>
  <si>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</si>
  <si>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</si>
  <si>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</si>
  <si>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</si>
  <si>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</si>
  <si>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</si>
  <si>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</si>
  <si>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</si>
  <si>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</si>
  <si>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</si>
  <si>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</si>
  <si>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</si>
  <si>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</si>
  <si>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</si>
  <si>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</si>
  <si>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</si>
  <si>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</si>
  <si>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</si>
  <si>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</si>
  <si>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</si>
  <si>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</si>
  <si>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</si>
  <si>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</si>
  <si>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</si>
  <si>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</si>
  <si>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</si>
  <si>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</si>
  <si>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</si>
  <si>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</si>
  <si>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</si>
  <si>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</si>
  <si>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</si>
  <si>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</si>
  <si>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</si>
  <si>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</si>
  <si>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</si>
  <si>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</si>
  <si>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</si>
  <si>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</si>
  <si>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</si>
  <si>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</si>
  <si>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</si>
  <si>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</si>
  <si>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</si>
  <si>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</si>
  <si>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</si>
  <si>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</si>
  <si>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</si>
  <si>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</si>
  <si>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</si>
  <si>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</si>
  <si>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</si>
  <si>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</si>
  <si>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</si>
  <si>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</si>
  <si>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</si>
  <si>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</si>
  <si>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</si>
  <si>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</si>
  <si>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</si>
  <si>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</si>
  <si>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</si>
  <si>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</si>
  <si>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</si>
  <si>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</si>
  <si>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</si>
  <si>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</si>
  <si>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</si>
  <si>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</si>
  <si>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</si>
  <si>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</si>
  <si>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</si>
  <si>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</si>
  <si>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</si>
  <si>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</si>
  <si>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</si>
  <si>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</si>
  <si>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</si>
  <si>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</si>
  <si>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</si>
  <si>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</si>
  <si>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</si>
  <si>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</si>
  <si>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</si>
  <si>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</si>
  <si>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</si>
  <si>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</si>
  <si>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</si>
  <si>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</si>
  <si>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</si>
  <si>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</si>
  <si>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</si>
  <si>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</si>
  <si>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</si>
  <si>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</si>
  <si>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</si>
  <si>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</si>
  <si>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</si>
  <si>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</si>
  <si>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</si>
  <si>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</si>
  <si>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</si>
  <si>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</si>
  <si>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</si>
  <si>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</si>
  <si>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</si>
  <si>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</si>
  <si>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</si>
  <si>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</si>
  <si>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</si>
  <si>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</si>
  <si>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</si>
  <si>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</si>
  <si>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</si>
  <si>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</si>
  <si>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</si>
  <si>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</si>
  <si>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</si>
  <si>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</si>
  <si>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</si>
  <si>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</si>
  <si>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</si>
  <si>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</si>
  <si>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</si>
  <si>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</si>
  <si>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</si>
  <si>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</si>
  <si>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</si>
  <si>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</si>
  <si>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</si>
  <si>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</si>
  <si>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</si>
  <si>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</si>
  <si>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</si>
  <si>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</si>
  <si>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</si>
  <si>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</si>
  <si>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</si>
  <si>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</si>
  <si>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</si>
  <si>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</si>
  <si>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</si>
  <si>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</si>
  <si>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</si>
  <si>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</si>
  <si>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</si>
  <si>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</si>
  <si>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</si>
  <si>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</si>
  <si>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</si>
  <si>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</si>
  <si>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</si>
  <si>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</si>
  <si>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</si>
  <si>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</si>
  <si>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</si>
  <si>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</si>
  <si>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</si>
  <si>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</si>
  <si>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</si>
  <si>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</si>
  <si>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</si>
  <si>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</si>
  <si>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</si>
  <si>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</si>
  <si>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</si>
  <si>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</si>
  <si>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</si>
  <si>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</si>
  <si>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</si>
  <si>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</si>
  <si>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</si>
  <si>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</si>
  <si>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</si>
  <si>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</si>
  <si>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</si>
  <si>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</si>
  <si>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</si>
  <si>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</si>
  <si>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</si>
  <si>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</si>
  <si>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</si>
  <si>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</si>
  <si>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</si>
  <si>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</si>
  <si>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</si>
  <si>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</si>
  <si>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</si>
  <si>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</si>
  <si>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</si>
  <si>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</si>
  <si>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</si>
  <si>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</si>
  <si>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</si>
  <si>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</si>
  <si>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</si>
  <si>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</si>
  <si>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</si>
  <si>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</si>
  <si>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</si>
  <si>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</si>
  <si>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</si>
  <si>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</si>
  <si>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</si>
  <si>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</si>
  <si>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</si>
  <si>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</si>
  <si>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</si>
  <si>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</si>
  <si>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</si>
  <si>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</si>
  <si>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</si>
  <si>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</si>
  <si>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</si>
  <si>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</si>
  <si>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</si>
  <si>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</si>
  <si>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</si>
  <si>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</si>
  <si>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</si>
  <si>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</si>
  <si>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</si>
  <si>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</si>
  <si>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</si>
  <si>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</si>
  <si>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</si>
  <si>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</si>
  <si>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</si>
  <si>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</si>
  <si>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</si>
  <si>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</si>
  <si>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</si>
  <si>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</si>
  <si>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</si>
  <si>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</si>
  <si>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</si>
  <si>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</si>
  <si>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</si>
  <si>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</si>
  <si>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</si>
  <si>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</si>
  <si>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</si>
  <si>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</si>
  <si>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</si>
  <si>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</si>
  <si>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</si>
  <si>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</si>
  <si>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</si>
  <si>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</si>
  <si>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</si>
  <si>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</si>
  <si>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</si>
  <si>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</si>
  <si>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</si>
  <si>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</si>
  <si>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</si>
  <si>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</si>
  <si>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</si>
  <si>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</si>
  <si>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</si>
  <si>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</si>
  <si>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</si>
  <si>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</si>
  <si>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</si>
  <si>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</si>
  <si>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</si>
  <si>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</si>
  <si>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</si>
  <si>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</si>
  <si>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</si>
  <si>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</si>
  <si>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</si>
  <si>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</si>
  <si>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</si>
  <si>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</si>
  <si>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</si>
  <si>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</si>
  <si>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</si>
  <si>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</si>
  <si>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</si>
  <si>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</si>
  <si>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</si>
  <si>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</si>
  <si>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</si>
  <si>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</si>
  <si>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</si>
  <si>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</si>
  <si>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</si>
  <si>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</si>
  <si>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</si>
  <si>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</si>
  <si>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</si>
  <si>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</si>
  <si>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</si>
  <si>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</si>
  <si>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</si>
  <si>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</si>
  <si>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</si>
  <si>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</si>
  <si>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</si>
  <si>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</si>
  <si>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</si>
  <si>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</si>
  <si>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</si>
  <si>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</si>
  <si>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</si>
  <si>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</si>
  <si>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</si>
  <si>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</si>
  <si>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</si>
  <si>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</si>
  <si>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</si>
  <si>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</si>
  <si>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</si>
  <si>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</si>
  <si>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</si>
  <si>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</si>
  <si>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</si>
  <si>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</si>
  <si>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</si>
  <si>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</si>
  <si>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</si>
  <si>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</si>
  <si>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</si>
  <si>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</si>
  <si>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</si>
  <si>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</si>
  <si>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</si>
  <si>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</si>
  <si>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</si>
  <si>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</si>
  <si>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</si>
  <si>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</si>
  <si>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</si>
  <si>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</si>
  <si>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</si>
  <si>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</si>
  <si>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</si>
  <si>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</si>
  <si>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</si>
  <si>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</si>
  <si>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</si>
  <si>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</si>
  <si>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</si>
  <si>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</si>
  <si>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</si>
  <si>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</si>
  <si>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</si>
  <si>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</si>
  <si>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</si>
  <si>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</si>
  <si>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</si>
  <si>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</si>
  <si>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</si>
  <si>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</si>
  <si>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</si>
  <si>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</si>
  <si>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</si>
  <si>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</si>
  <si>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</si>
  <si>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</si>
  <si>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</si>
  <si>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</si>
  <si>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</si>
  <si>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</si>
  <si>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</si>
  <si>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</si>
  <si>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</si>
  <si>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</si>
  <si>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</si>
  <si>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</si>
  <si>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</si>
  <si>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</si>
  <si>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</si>
  <si>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</si>
  <si>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</si>
  <si>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</si>
  <si>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</si>
  <si>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</si>
  <si>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</si>
  <si>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</si>
  <si>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</si>
  <si>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</si>
  <si>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</si>
  <si>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</si>
  <si>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</si>
  <si>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</si>
  <si>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</si>
  <si>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</si>
  <si>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</si>
  <si>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</si>
  <si>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</si>
  <si>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</si>
  <si>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</si>
  <si>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</si>
  <si>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</si>
  <si>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</si>
  <si>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</si>
  <si>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</si>
  <si>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</si>
  <si>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</si>
  <si>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</si>
  <si>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</si>
  <si>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</si>
  <si>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</si>
  <si>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</si>
  <si>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</si>
  <si>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</si>
  <si>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</si>
  <si>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</si>
  <si>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</si>
  <si>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</si>
  <si>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</si>
  <si>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</si>
  <si>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</si>
  <si>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</si>
  <si>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</si>
  <si>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</si>
  <si>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</si>
  <si>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</si>
  <si>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</si>
  <si>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</si>
  <si>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</si>
  <si>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</si>
  <si>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</si>
  <si>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</si>
  <si>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</si>
  <si>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</si>
  <si>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</si>
  <si>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</si>
  <si>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</si>
  <si>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</si>
  <si>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</si>
  <si>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</si>
  <si>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</si>
  <si>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</si>
  <si>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</si>
  <si>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</si>
  <si>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</si>
  <si>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</si>
  <si>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</si>
  <si>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</si>
  <si>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</si>
  <si>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</si>
  <si>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</si>
  <si>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</si>
  <si>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</si>
  <si>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</si>
  <si>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</si>
  <si>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</si>
  <si>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</si>
  <si>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</si>
  <si>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</si>
  <si>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</si>
  <si>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</si>
  <si>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</si>
  <si>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</si>
  <si>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</si>
  <si>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</si>
  <si>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</si>
  <si>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</si>
  <si>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</si>
  <si>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</si>
  <si>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</si>
  <si>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</si>
  <si>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</si>
  <si>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</si>
  <si>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</si>
  <si>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</si>
  <si>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</si>
  <si>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</si>
  <si>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</si>
  <si>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</si>
  <si>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</si>
  <si>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</si>
  <si>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</si>
  <si>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</si>
  <si>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</si>
  <si>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</si>
  <si>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</si>
  <si>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</si>
  <si>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</si>
  <si>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</si>
  <si>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</si>
  <si>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</si>
  <si>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</si>
  <si>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</si>
  <si>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</si>
  <si>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</si>
  <si>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</si>
  <si>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</si>
  <si>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</si>
  <si>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</si>
  <si>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</si>
  <si>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</si>
  <si>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</si>
  <si>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</si>
  <si>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</si>
  <si>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</si>
  <si>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</si>
  <si>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</si>
  <si>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</si>
  <si>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</si>
  <si>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</si>
  <si>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</si>
  <si>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</si>
  <si>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</si>
  <si>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</si>
  <si>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</si>
  <si>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</si>
  <si>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</si>
  <si>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</si>
  <si>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</si>
  <si>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</si>
  <si>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</si>
  <si>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</si>
  <si>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</si>
  <si>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</si>
  <si>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</si>
  <si>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</si>
  <si>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</si>
  <si>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</si>
  <si>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</si>
  <si>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</si>
  <si>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</si>
  <si>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</si>
  <si>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</si>
  <si>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</si>
  <si>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</si>
  <si>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</si>
  <si>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</si>
  <si>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</si>
  <si>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</si>
  <si>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</si>
  <si>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</si>
  <si>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</si>
  <si>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</si>
  <si>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</si>
  <si>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</si>
  <si>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</si>
  <si>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</si>
  <si>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</si>
  <si>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</si>
  <si>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</si>
  <si>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</si>
  <si>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</si>
  <si>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</si>
  <si>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</si>
  <si>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</si>
  <si>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</si>
  <si>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</si>
  <si>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</si>
  <si>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</si>
  <si>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</si>
  <si>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</si>
  <si>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</si>
  <si>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</si>
  <si>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</si>
  <si>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</si>
  <si>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</si>
  <si>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</si>
  <si>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</si>
  <si>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</si>
  <si>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</si>
  <si>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</si>
  <si>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</si>
  <si>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</si>
  <si>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</si>
  <si>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</si>
  <si>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</si>
  <si>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</si>
  <si>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</si>
  <si>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</si>
  <si>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</si>
  <si>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</si>
  <si>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</si>
  <si>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</si>
  <si>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</si>
  <si>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</si>
  <si>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</si>
  <si>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</si>
  <si>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</si>
  <si>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</si>
  <si>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</si>
  <si>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</si>
  <si>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</si>
  <si>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</si>
  <si>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</si>
  <si>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</si>
  <si>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</si>
  <si>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</si>
  <si>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</si>
  <si>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</si>
  <si>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</si>
  <si>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</si>
  <si>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</si>
  <si>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</si>
  <si>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</si>
  <si>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</si>
  <si>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</si>
  <si>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</si>
  <si>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</si>
  <si>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</si>
  <si>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</si>
  <si>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</si>
  <si>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</si>
  <si>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</si>
  <si>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</si>
  <si>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</si>
  <si>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</si>
  <si>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</si>
  <si>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</si>
  <si>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</si>
  <si>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</si>
  <si>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</si>
  <si>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</si>
  <si>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</si>
  <si>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</si>
  <si>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</si>
  <si>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</si>
  <si>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</si>
  <si>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</si>
  <si>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</si>
  <si>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</si>
  <si>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</si>
  <si>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</si>
  <si>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</si>
  <si>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</si>
  <si>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</si>
  <si>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</si>
  <si>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</si>
  <si>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</si>
  <si>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</si>
  <si>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</si>
  <si>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</si>
  <si>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</si>
  <si>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</si>
  <si>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</si>
  <si>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</si>
  <si>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</si>
  <si>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</si>
  <si>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</si>
  <si>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</si>
  <si>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</si>
  <si>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</si>
  <si>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</si>
  <si>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</si>
  <si>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</si>
  <si>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</si>
  <si>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</si>
  <si>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</si>
  <si>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</si>
  <si>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</si>
  <si>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</si>
  <si>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</si>
  <si>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</si>
  <si>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</si>
  <si>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</si>
  <si>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</si>
  <si>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</si>
  <si>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</si>
  <si>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</si>
  <si>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</si>
  <si>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</si>
  <si>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</si>
  <si>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</si>
  <si>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</si>
  <si>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</si>
  <si>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</si>
  <si>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</si>
  <si>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</si>
  <si>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</si>
  <si>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</si>
  <si>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</si>
  <si>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</si>
  <si>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</si>
  <si>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</si>
  <si>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</si>
  <si>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</si>
  <si>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</si>
  <si>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</si>
  <si>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</si>
  <si>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</si>
  <si>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</si>
  <si>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</si>
  <si>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</si>
  <si>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</si>
  <si>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</si>
  <si>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</si>
  <si>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</si>
  <si>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</si>
  <si>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</si>
  <si>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</si>
  <si>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</si>
  <si>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</si>
  <si>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</si>
  <si>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</si>
  <si>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</si>
  <si>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</si>
  <si>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</si>
  <si>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</si>
  <si>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</si>
  <si>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</si>
  <si>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</si>
  <si>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</si>
  <si>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</si>
  <si>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</si>
  <si>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</si>
  <si>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</si>
  <si>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</si>
  <si>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</si>
  <si>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</si>
  <si>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</si>
  <si>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</si>
  <si>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</si>
  <si>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</si>
  <si>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</si>
  <si>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</si>
  <si>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</si>
  <si>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</si>
  <si>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</si>
  <si>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</si>
  <si>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</si>
  <si>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</si>
  <si>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</si>
  <si>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</si>
  <si>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</si>
  <si>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</si>
  <si>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</si>
  <si>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</si>
  <si>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</si>
  <si>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</si>
  <si>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</si>
  <si>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</si>
  <si>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</si>
  <si>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</si>
  <si>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</si>
  <si>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</si>
  <si>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</si>
  <si>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</si>
  <si>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</si>
  <si>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</si>
  <si>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</si>
  <si>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</si>
  <si>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</si>
  <si>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</si>
  <si>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</si>
  <si>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</si>
  <si>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</si>
  <si>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</si>
  <si>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</si>
  <si>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</si>
  <si>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</si>
  <si>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</si>
  <si>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</si>
  <si>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</si>
  <si>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</si>
  <si>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</si>
  <si>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</si>
  <si>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</si>
  <si>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</si>
  <si>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</si>
  <si>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</si>
  <si>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</si>
  <si>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</si>
  <si>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</si>
  <si>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</si>
  <si>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</si>
  <si>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</si>
  <si>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</si>
  <si>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</si>
  <si>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</si>
  <si>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</si>
  <si>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</si>
  <si>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</si>
  <si>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</si>
  <si>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</si>
  <si>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</si>
  <si>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</si>
  <si>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</si>
  <si>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</si>
  <si>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</si>
  <si>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</si>
  <si>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</si>
  <si>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</si>
  <si>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</si>
  <si>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</si>
  <si>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</si>
  <si>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</si>
  <si>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</si>
  <si>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</si>
  <si>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</si>
  <si>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</si>
  <si>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</si>
  <si>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</si>
  <si>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</si>
  <si>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</si>
  <si>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</si>
  <si>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</si>
  <si>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</si>
  <si>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</si>
  <si>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</si>
  <si>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</si>
  <si>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</si>
  <si>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</si>
  <si>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</si>
  <si>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</si>
  <si>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</si>
  <si>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</si>
  <si>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</si>
  <si>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</si>
  <si>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</si>
  <si>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</si>
  <si>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</si>
  <si>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</si>
  <si>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</si>
  <si>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</si>
  <si>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</si>
  <si>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</si>
  <si>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</si>
  <si>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</si>
  <si>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</si>
  <si>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</si>
  <si>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</si>
  <si>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</si>
  <si>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</si>
  <si>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</si>
  <si>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</si>
  <si>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</si>
  <si>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</si>
  <si>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</si>
  <si>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</si>
  <si>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</si>
  <si>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</si>
  <si>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</si>
  <si>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</si>
  <si>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</si>
  <si>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</si>
  <si>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</si>
  <si>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</si>
  <si>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</si>
  <si>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</si>
  <si>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</si>
  <si>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</si>
  <si>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</si>
  <si>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</si>
  <si>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</si>
  <si>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</si>
  <si>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</si>
  <si>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</si>
  <si>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</si>
  <si>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</si>
  <si>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</si>
  <si>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</si>
  <si>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</si>
  <si>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</si>
  <si>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</si>
  <si>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</si>
  <si>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</si>
  <si>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</si>
  <si>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</si>
  <si>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</si>
  <si>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</si>
  <si>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</si>
  <si>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</si>
  <si>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</si>
  <si>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</si>
  <si>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</si>
  <si>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</si>
  <si>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</si>
  <si>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</si>
  <si>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</si>
  <si>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</si>
  <si>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</si>
  <si>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</si>
  <si>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</si>
  <si>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</si>
  <si>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</si>
  <si>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</si>
  <si>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</si>
  <si>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</si>
  <si>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</si>
  <si>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</si>
  <si>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</si>
  <si>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</si>
  <si>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</si>
  <si>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</si>
  <si>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</si>
  <si>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</si>
  <si>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</si>
  <si>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</si>
  <si>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</si>
  <si>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</si>
  <si>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</si>
  <si>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</si>
  <si>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</si>
  <si>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</si>
  <si>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</si>
  <si>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</si>
  <si>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</si>
  <si>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</si>
  <si>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</si>
  <si>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</si>
  <si>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</si>
  <si>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</si>
  <si>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</si>
  <si>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</si>
  <si>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</si>
  <si>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</si>
  <si>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</si>
  <si>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</si>
  <si>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</si>
  <si>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</si>
  <si>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</si>
  <si>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</si>
  <si>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</si>
  <si>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</si>
  <si>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</si>
  <si>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</si>
  <si>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</si>
  <si>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</si>
  <si>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</si>
  <si>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</si>
  <si>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</si>
  <si>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</si>
  <si>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</si>
  <si>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</si>
  <si>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</si>
  <si>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</si>
  <si>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</si>
  <si>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</si>
  <si>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</si>
  <si>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</si>
  <si>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</si>
  <si>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</si>
  <si>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</si>
  <si>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</si>
  <si>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</si>
  <si>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</si>
  <si>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</si>
  <si>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</si>
  <si>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</si>
  <si>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</si>
  <si>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</si>
  <si>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</si>
  <si>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</si>
  <si>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</si>
  <si>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</si>
  <si>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</si>
  <si>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</si>
  <si>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</si>
  <si>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</si>
  <si>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</si>
  <si>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</si>
  <si>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</si>
  <si>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</si>
  <si>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</si>
  <si>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</si>
  <si>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</si>
  <si>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</si>
  <si>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</si>
  <si>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</si>
  <si>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</si>
  <si>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</si>
  <si>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</si>
  <si>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</si>
  <si>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</si>
  <si>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</si>
  <si>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</si>
  <si>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</si>
  <si>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</si>
  <si>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</si>
  <si>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</si>
  <si>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</si>
  <si>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</si>
  <si>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</si>
  <si>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</si>
  <si>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</si>
  <si>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</si>
  <si>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</si>
  <si>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</si>
  <si>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</si>
  <si>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</si>
  <si>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</si>
  <si>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</si>
  <si>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</si>
  <si>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</si>
  <si>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</si>
  <si>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</si>
  <si>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</si>
  <si>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</si>
  <si>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</si>
  <si>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</si>
  <si>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</si>
  <si>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</si>
  <si>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</si>
  <si>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</si>
  <si>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</si>
  <si>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</si>
  <si>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</si>
  <si>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</si>
  <si>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</si>
  <si>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</si>
  <si>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</si>
  <si>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</si>
  <si>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</si>
  <si>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</si>
  <si>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</si>
  <si>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</si>
  <si>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</si>
  <si>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</si>
  <si>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</si>
  <si>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</si>
  <si>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</si>
  <si>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</si>
  <si>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</si>
  <si>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</si>
  <si>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</si>
  <si>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</si>
  <si>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</si>
  <si>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</si>
  <si>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</si>
  <si>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</si>
  <si>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</si>
  <si>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</si>
  <si>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</si>
  <si>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</si>
  <si>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</si>
  <si>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</si>
  <si>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</si>
  <si>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</si>
  <si>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</si>
  <si>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</si>
  <si>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</si>
  <si>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</si>
  <si>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</si>
  <si>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</si>
  <si>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</si>
  <si>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</si>
  <si>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</si>
  <si>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</si>
  <si>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</si>
  <si>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</si>
  <si>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</si>
  <si>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</si>
  <si>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</si>
  <si>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</si>
  <si>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</si>
  <si>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</si>
  <si>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</si>
  <si>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</si>
  <si>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</si>
  <si>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</si>
  <si>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</si>
  <si>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</si>
  <si>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</si>
  <si>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</si>
  <si>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</si>
  <si>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</si>
  <si>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</si>
  <si>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</si>
  <si>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</si>
  <si>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</si>
  <si>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</si>
  <si>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</si>
  <si>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</si>
  <si>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</si>
  <si>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</si>
  <si>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</si>
  <si>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</si>
  <si>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</si>
  <si>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</si>
  <si>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</si>
  <si>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</si>
  <si>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</si>
  <si>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</si>
  <si>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</si>
  <si>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</si>
  <si>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</si>
  <si>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</si>
  <si>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</si>
  <si>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</si>
  <si>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</si>
  <si>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</si>
  <si>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</si>
  <si>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</si>
  <si>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</si>
  <si>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</si>
  <si>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</si>
  <si>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</si>
  <si>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</si>
  <si>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</si>
  <si>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</si>
  <si>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</si>
  <si>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</si>
  <si>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</si>
  <si>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</si>
  <si>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</si>
  <si>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</si>
  <si>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</si>
  <si>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</si>
  <si>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</si>
  <si>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</si>
  <si>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</si>
  <si>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</si>
  <si>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</si>
  <si>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</si>
  <si>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</si>
  <si>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</si>
  <si>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</si>
  <si>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</si>
  <si>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</si>
  <si>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</si>
  <si>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</si>
  <si>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</si>
  <si>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</si>
  <si>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</si>
  <si>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</si>
  <si>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</si>
  <si>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</si>
  <si>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</si>
  <si>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</si>
  <si>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</si>
  <si>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</si>
  <si>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</si>
  <si>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</si>
  <si>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</si>
  <si>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</si>
  <si>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</si>
  <si>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</si>
  <si>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</si>
  <si>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</si>
  <si>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</si>
  <si>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</si>
  <si>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</si>
  <si>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</si>
  <si>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</si>
  <si>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</si>
  <si>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</si>
  <si>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</si>
  <si>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</si>
  <si>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</si>
  <si>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</si>
  <si>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</si>
  <si>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</si>
  <si>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</si>
  <si>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</si>
  <si>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</si>
  <si>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</si>
  <si>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</si>
  <si>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</si>
  <si>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</si>
  <si>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</si>
  <si>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</si>
  <si>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</si>
  <si>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</si>
  <si>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</si>
  <si>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</si>
  <si>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</si>
  <si>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</si>
  <si>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</si>
  <si>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</si>
  <si>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</si>
  <si>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</si>
  <si>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</si>
  <si>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</si>
  <si>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</si>
  <si>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</si>
  <si>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</si>
  <si>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</si>
  <si>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</si>
  <si>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</si>
  <si>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</si>
  <si>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</si>
  <si>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</si>
  <si>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</si>
  <si>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</si>
  <si>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</si>
  <si>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</si>
  <si>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</si>
  <si>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</si>
  <si>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</si>
  <si>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</si>
  <si>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</si>
  <si>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</si>
  <si>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</si>
  <si>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</si>
  <si>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</si>
  <si>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</si>
  <si>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</si>
  <si>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</si>
  <si>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</si>
  <si>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</si>
  <si>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</si>
  <si>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</si>
  <si>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</si>
  <si>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</si>
  <si>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</si>
  <si>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</si>
  <si>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</si>
  <si>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</si>
  <si>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</si>
  <si>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</si>
  <si>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</si>
  <si>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</si>
  <si>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</si>
  <si>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</si>
  <si>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</si>
  <si>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</si>
  <si>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</si>
  <si>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</si>
  <si>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</si>
  <si>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</si>
  <si>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</si>
  <si>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</si>
  <si>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</si>
  <si>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</si>
  <si>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</si>
  <si>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</si>
  <si>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</si>
  <si>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</si>
  <si>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</si>
  <si>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</si>
  <si>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</si>
  <si>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</si>
  <si>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</si>
  <si>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</si>
  <si>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</si>
  <si>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</si>
  <si>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</si>
  <si>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</si>
  <si>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</si>
  <si>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</si>
  <si>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</si>
  <si>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</si>
  <si>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</si>
  <si>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</si>
  <si>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</si>
  <si>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</si>
  <si>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</si>
  <si>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</si>
  <si>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</si>
  <si>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</si>
  <si>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</si>
  <si>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</si>
  <si>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</si>
  <si>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</si>
  <si>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</si>
  <si>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</si>
  <si>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</si>
  <si>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</si>
  <si>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</si>
  <si>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</si>
  <si>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</si>
  <si>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</si>
  <si>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</si>
  <si>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</si>
  <si>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</si>
  <si>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</si>
  <si>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</si>
  <si>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</si>
  <si>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</si>
  <si>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</si>
  <si>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</si>
  <si>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</si>
  <si>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</si>
  <si>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</si>
  <si>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</si>
  <si>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</si>
  <si>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</si>
  <si>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</si>
  <si>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</si>
  <si>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</si>
  <si>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</si>
  <si>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</si>
  <si>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</si>
  <si>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</si>
  <si>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</si>
  <si>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</si>
  <si>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</si>
  <si>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</si>
  <si>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</si>
  <si>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</si>
  <si>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</si>
  <si>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</si>
  <si>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</si>
  <si>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</si>
  <si>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</si>
  <si>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</si>
  <si>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</si>
  <si>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</si>
  <si>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</si>
  <si>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</si>
  <si>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</si>
  <si>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</si>
  <si>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</si>
  <si>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</si>
  <si>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</si>
  <si>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</si>
  <si>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</si>
  <si>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</si>
  <si>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</si>
  <si>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</si>
  <si>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</si>
  <si>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</si>
  <si>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</si>
  <si>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</si>
  <si>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</si>
  <si>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</si>
  <si>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</si>
  <si>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</si>
  <si>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</si>
  <si>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</si>
  <si>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</si>
  <si>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</si>
  <si>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</si>
  <si>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</si>
  <si>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</si>
  <si>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</si>
  <si>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</si>
  <si>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</si>
  <si>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</si>
  <si>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</si>
  <si>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</si>
  <si>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</si>
  <si>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</si>
  <si>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</si>
  <si>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</si>
  <si>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</si>
  <si>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</si>
  <si>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</si>
  <si>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</si>
  <si>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</si>
  <si>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</si>
  <si>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</si>
  <si>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</si>
  <si>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</si>
  <si>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</si>
  <si>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</si>
  <si>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</si>
  <si>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</si>
  <si>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</si>
  <si>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</si>
  <si>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</si>
  <si>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</si>
  <si>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</si>
  <si>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</si>
  <si>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</si>
  <si>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</si>
  <si>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</si>
  <si>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</si>
  <si>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</si>
  <si>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</si>
  <si>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</si>
  <si>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</si>
  <si>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</si>
  <si>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</si>
  <si>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</si>
  <si>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</si>
  <si>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</si>
  <si>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</si>
  <si>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</si>
  <si>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</si>
  <si>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</si>
  <si>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</si>
  <si>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</si>
  <si>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</si>
  <si>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</si>
  <si>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</si>
  <si>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</si>
  <si>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</si>
  <si>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</si>
  <si>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</si>
  <si>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</si>
  <si>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</si>
  <si>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</si>
  <si>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</si>
  <si>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</si>
  <si>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</si>
  <si>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</si>
  <si>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</si>
  <si>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</si>
  <si>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</si>
  <si>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</si>
  <si>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</si>
  <si>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</si>
  <si>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</si>
  <si>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</si>
  <si>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</si>
  <si>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</si>
  <si>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</si>
  <si>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</si>
  <si>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</si>
  <si>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</si>
  <si>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</si>
  <si>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</si>
  <si>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</si>
  <si>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</si>
  <si>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</si>
  <si>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</si>
  <si>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</si>
  <si>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</si>
  <si>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</si>
  <si>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</si>
  <si>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</si>
  <si>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</si>
  <si>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</si>
  <si>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</si>
  <si>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</si>
  <si>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</si>
  <si>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</si>
  <si>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</si>
  <si>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</si>
  <si>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</si>
  <si>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</si>
  <si>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</si>
  <si>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</si>
  <si>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</si>
  <si>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</si>
  <si>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</si>
  <si>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</si>
  <si>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</si>
  <si>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</si>
  <si>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</si>
  <si>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</si>
  <si>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</si>
  <si>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</si>
  <si>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</si>
  <si>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</si>
  <si>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</si>
  <si>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</si>
  <si>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</si>
  <si>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</si>
  <si>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</si>
  <si>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</si>
  <si>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</si>
  <si>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</si>
  <si>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</si>
  <si>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</si>
  <si>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</si>
  <si>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</si>
  <si>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</si>
  <si>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</si>
  <si>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</si>
  <si>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</si>
  <si>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</si>
  <si>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</si>
  <si>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</si>
  <si>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</si>
  <si>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</si>
  <si>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</si>
  <si>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</si>
  <si>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</si>
  <si>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</si>
  <si>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</si>
  <si>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</si>
  <si>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</si>
  <si>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</si>
  <si>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</si>
  <si>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</si>
  <si>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</si>
  <si>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</si>
  <si>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</si>
  <si>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</si>
  <si>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</si>
  <si>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</si>
  <si>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</si>
  <si>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</si>
  <si>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</si>
  <si>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</si>
  <si>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</si>
  <si>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</si>
  <si>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</si>
  <si>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</si>
  <si>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</si>
  <si>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</si>
  <si>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</si>
  <si>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</si>
  <si>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</si>
  <si>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</si>
  <si>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</si>
  <si>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</si>
  <si>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</si>
  <si>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</si>
  <si>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</si>
  <si>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</si>
  <si>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</si>
  <si>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</si>
  <si>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</si>
  <si>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</si>
  <si>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</si>
  <si>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</si>
  <si>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</si>
  <si>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</si>
  <si>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</si>
  <si>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</si>
  <si>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</si>
  <si>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</si>
  <si>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</si>
  <si>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</si>
  <si>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</si>
  <si>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</si>
  <si>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</si>
  <si>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</si>
  <si>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</si>
  <si>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</si>
  <si>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</si>
  <si>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</si>
  <si>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</si>
  <si>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</si>
  <si>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</si>
  <si>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</si>
  <si>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</si>
  <si>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</si>
  <si>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</si>
  <si>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</si>
  <si>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</si>
  <si>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</si>
  <si>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</si>
  <si>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</si>
  <si>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</si>
  <si>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</si>
  <si>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</si>
  <si>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</si>
  <si>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</si>
  <si>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</si>
  <si>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</si>
  <si>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</si>
  <si>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</si>
  <si>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</si>
  <si>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</si>
  <si>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</si>
  <si>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</si>
  <si>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</si>
  <si>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</si>
  <si>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</si>
  <si>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</si>
  <si>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</si>
  <si>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</si>
  <si>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</si>
  <si>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</si>
  <si>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</si>
  <si>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</si>
  <si>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</si>
  <si>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</si>
  <si>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</si>
  <si>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</si>
  <si>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</si>
  <si>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</si>
  <si>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</si>
  <si>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</si>
  <si>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</si>
  <si>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</si>
  <si>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</si>
  <si>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</si>
  <si>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</si>
  <si>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</si>
  <si>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</si>
  <si>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</si>
  <si>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</si>
  <si>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</si>
  <si>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</si>
  <si>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</si>
  <si>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</si>
  <si>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</si>
  <si>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</si>
  <si>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</si>
  <si>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</si>
  <si>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</si>
  <si>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</si>
  <si>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</si>
  <si>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</si>
  <si>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</si>
  <si>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</si>
  <si>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</si>
  <si>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</si>
  <si>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</si>
  <si>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</si>
  <si>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</si>
  <si>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</si>
  <si>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</si>
  <si>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</si>
  <si>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</si>
  <si>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</si>
  <si>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</si>
  <si>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</si>
  <si>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</si>
  <si>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</si>
  <si>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</si>
  <si>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</si>
  <si>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</si>
  <si>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</si>
  <si>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</si>
  <si>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</si>
  <si>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</si>
  <si>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</si>
  <si>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</si>
  <si>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</si>
  <si>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</si>
  <si>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</si>
  <si>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</si>
  <si>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</si>
  <si>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</si>
  <si>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</si>
  <si>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</si>
  <si>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</si>
  <si>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</si>
  <si>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</si>
  <si>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</si>
  <si>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</si>
  <si>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</si>
  <si>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</si>
  <si>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</si>
  <si>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</si>
  <si>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</si>
  <si>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</si>
  <si>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</si>
  <si>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</si>
  <si>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</si>
  <si>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</si>
  <si>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</si>
  <si>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</si>
  <si>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</si>
  <si>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</si>
  <si>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</si>
  <si>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</si>
  <si>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</si>
  <si>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</si>
  <si>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</si>
  <si>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</si>
  <si>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</si>
  <si>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</si>
  <si>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</si>
  <si>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</si>
  <si>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</si>
  <si>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</si>
  <si>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</si>
  <si>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</si>
  <si>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</si>
  <si>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</si>
  <si>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</si>
  <si>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</si>
  <si>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</si>
  <si>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</si>
  <si>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</si>
  <si>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</si>
  <si>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</si>
  <si>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</si>
  <si>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</si>
  <si>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</si>
  <si>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</si>
  <si>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</si>
  <si>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</si>
  <si>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</si>
  <si>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</si>
  <si>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</si>
  <si>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</si>
  <si>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</si>
  <si>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</si>
  <si>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</si>
  <si>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</si>
  <si>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</si>
  <si>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</si>
  <si>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</si>
  <si>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</si>
  <si>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</si>
  <si>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</si>
  <si>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</si>
  <si>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</si>
  <si>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</si>
  <si>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</si>
  <si>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</si>
  <si>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</si>
  <si>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</si>
  <si>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</si>
  <si>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</si>
  <si>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</si>
  <si>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</si>
  <si>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</si>
  <si>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</si>
  <si>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</si>
  <si>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</si>
  <si>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</si>
  <si>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</si>
  <si>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</si>
  <si>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</si>
  <si>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</si>
  <si>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</si>
  <si>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</si>
  <si>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</si>
  <si>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</si>
  <si>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</si>
  <si>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</si>
  <si>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</si>
  <si>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</si>
  <si>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</si>
  <si>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</si>
  <si>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</si>
  <si>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</si>
  <si>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</si>
  <si>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</si>
  <si>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</si>
  <si>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</si>
  <si>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</si>
  <si>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</si>
  <si>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</si>
  <si>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</si>
  <si>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</si>
  <si>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</si>
  <si>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</si>
  <si>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</si>
  <si>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</si>
  <si>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</si>
  <si>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</si>
  <si>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</si>
  <si>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</si>
  <si>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</si>
  <si>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</si>
  <si>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</si>
  <si>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</si>
  <si>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</si>
  <si>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</si>
  <si>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</si>
  <si>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</si>
  <si>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</si>
  <si>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</si>
  <si>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</si>
  <si>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</si>
  <si>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</si>
  <si>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</si>
  <si>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</si>
  <si>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</si>
  <si>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</si>
  <si>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</si>
  <si>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</si>
  <si>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</si>
  <si>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</si>
  <si>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</si>
  <si>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</si>
  <si>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</si>
  <si>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</si>
  <si>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</si>
  <si>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</si>
  <si>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</si>
  <si>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</si>
  <si>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</si>
  <si>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</si>
  <si>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</si>
  <si>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</si>
  <si>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</si>
  <si>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</si>
  <si>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</si>
  <si>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</si>
  <si>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</si>
  <si>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</si>
  <si>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</si>
  <si>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</si>
  <si>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</si>
  <si>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</si>
  <si>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</si>
  <si>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</si>
  <si>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</si>
  <si>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</si>
  <si>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</si>
  <si>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</si>
  <si>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</si>
  <si>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</si>
  <si>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</si>
  <si>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</si>
  <si>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</si>
  <si>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</si>
  <si>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</si>
  <si>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</si>
  <si>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</si>
  <si>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</si>
  <si>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</si>
  <si>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</si>
  <si>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</si>
  <si>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</si>
  <si>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</si>
  <si>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</si>
  <si>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</si>
  <si>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</si>
  <si>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</si>
  <si>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</si>
  <si>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</si>
  <si>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</si>
  <si>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</si>
  <si>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</si>
  <si>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</si>
  <si>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</si>
  <si>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</si>
  <si>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</si>
  <si>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</si>
  <si>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</si>
  <si>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</si>
  <si>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</si>
  <si>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</si>
  <si>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</si>
  <si>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</si>
  <si>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</si>
  <si>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</si>
  <si>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</si>
  <si>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</si>
  <si>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</si>
  <si>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</si>
  <si>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</si>
  <si>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</si>
  <si>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</si>
  <si>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</si>
  <si>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</si>
  <si>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</si>
  <si>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</si>
  <si>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</si>
  <si>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</si>
  <si>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</si>
  <si>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</si>
  <si>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</si>
  <si>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</si>
  <si>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</si>
  <si>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</si>
  <si>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</si>
  <si>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</si>
  <si>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</si>
  <si>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</si>
  <si>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</si>
  <si>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</si>
  <si>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</si>
  <si>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</si>
  <si>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</si>
  <si>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</si>
  <si>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</si>
  <si>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</si>
  <si>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</si>
  <si>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</si>
  <si>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</si>
  <si>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</si>
  <si>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</si>
  <si>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</si>
  <si>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</si>
  <si>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</si>
  <si>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</si>
  <si>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</si>
  <si>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</si>
  <si>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</si>
  <si>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</si>
  <si>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</si>
  <si>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</si>
  <si>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</si>
  <si>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</si>
  <si>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</si>
  <si>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</si>
  <si>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</si>
  <si>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</si>
  <si>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</si>
  <si>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</si>
  <si>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</si>
  <si>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</si>
  <si>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</si>
  <si>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</si>
  <si>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</si>
  <si>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</si>
  <si>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</si>
  <si>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</si>
  <si>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</si>
  <si>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</si>
  <si>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</si>
  <si>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</si>
  <si>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</si>
  <si>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</si>
  <si>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</si>
  <si>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</si>
  <si>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</si>
  <si>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</si>
  <si>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</si>
  <si>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</si>
  <si>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</si>
  <si>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</si>
  <si>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</si>
  <si>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</si>
  <si>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</si>
  <si>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</si>
  <si>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</si>
  <si>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</si>
  <si>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</si>
  <si>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</si>
  <si>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</si>
  <si>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</si>
  <si>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</si>
  <si>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</si>
  <si>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</si>
  <si>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</si>
  <si>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</si>
  <si>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</si>
  <si>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</si>
  <si>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</si>
  <si>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</si>
  <si>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</si>
  <si>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</si>
  <si>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</si>
  <si>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</si>
  <si>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</si>
  <si>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</si>
  <si>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</si>
  <si>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</si>
  <si>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</si>
  <si>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</si>
  <si>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</si>
  <si>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</si>
  <si>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</si>
  <si>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</si>
  <si>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</si>
  <si>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</si>
  <si>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</si>
  <si>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</si>
  <si>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</si>
  <si>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</si>
  <si>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</si>
  <si>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</si>
  <si>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</si>
  <si>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</si>
  <si>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</si>
  <si>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</si>
  <si>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</si>
  <si>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</si>
  <si>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</si>
  <si>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</si>
  <si>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</si>
  <si>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</si>
  <si>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</si>
  <si>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</si>
  <si>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</si>
  <si>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</si>
  <si>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</si>
  <si>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</si>
  <si>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</si>
  <si>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</si>
  <si>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</si>
  <si>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</si>
  <si>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</si>
  <si>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</si>
  <si>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</si>
  <si>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</si>
  <si>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</si>
  <si>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</si>
  <si>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</si>
  <si>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</si>
  <si>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</si>
  <si>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</si>
  <si>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</si>
  <si>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</si>
  <si>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</si>
  <si>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</si>
  <si>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</si>
  <si>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</si>
  <si>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</si>
  <si>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</si>
  <si>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</si>
  <si>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</si>
  <si>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</si>
  <si>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</si>
  <si>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</si>
  <si>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</si>
  <si>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</si>
  <si>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</si>
  <si>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</si>
  <si>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</si>
  <si>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</si>
  <si>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</si>
  <si>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</si>
  <si>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</si>
  <si>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</si>
  <si>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</si>
  <si>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</si>
  <si>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</si>
  <si>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</si>
  <si>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</si>
  <si>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</si>
  <si>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</si>
  <si>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</si>
  <si>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</si>
  <si>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</si>
  <si>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</si>
  <si>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</si>
  <si>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</si>
  <si>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</si>
  <si>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</si>
  <si>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</si>
  <si>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</si>
  <si>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</si>
  <si>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</si>
  <si>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</si>
  <si>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</si>
  <si>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</si>
  <si>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</si>
  <si>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</si>
  <si>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</si>
  <si>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</si>
  <si>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</si>
  <si>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</si>
  <si>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</si>
  <si>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</si>
  <si>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</si>
  <si>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</si>
  <si>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</si>
  <si>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</si>
  <si>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</si>
  <si>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</si>
  <si>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</si>
  <si>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</si>
  <si>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</si>
  <si>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</si>
  <si>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</si>
  <si>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</si>
  <si>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</si>
  <si>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</si>
  <si>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</si>
  <si>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</si>
  <si>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</si>
  <si>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</si>
  <si>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</si>
  <si>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</si>
  <si>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</si>
  <si>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</si>
  <si>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</si>
  <si>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</si>
  <si>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</si>
  <si>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</si>
  <si>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</si>
  <si>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</si>
  <si>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</si>
  <si>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</si>
  <si>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</si>
  <si>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</si>
  <si>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</si>
  <si>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</si>
  <si>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</si>
  <si>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</si>
  <si>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</si>
  <si>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</si>
  <si>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</si>
  <si>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</si>
  <si>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</si>
  <si>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</si>
  <si>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</si>
  <si>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</si>
  <si>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</si>
  <si>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</si>
  <si>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</si>
  <si>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</si>
  <si>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</si>
  <si>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</si>
  <si>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</si>
  <si>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</si>
  <si>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</si>
  <si>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</si>
  <si>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</si>
  <si>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</si>
  <si>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</si>
  <si>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</si>
  <si>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</si>
  <si>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</si>
  <si>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</si>
  <si>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</si>
  <si>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</si>
  <si>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</si>
  <si>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</si>
  <si>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</si>
  <si>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</si>
  <si>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</si>
  <si>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</si>
  <si>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</si>
  <si>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</si>
  <si>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</si>
  <si>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</si>
  <si>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</si>
  <si>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</si>
  <si>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</si>
  <si>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</si>
  <si>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</si>
  <si>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</si>
  <si>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</si>
  <si>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</si>
  <si>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</si>
  <si>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</si>
  <si>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</si>
  <si>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</si>
  <si>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</si>
  <si>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</si>
  <si>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</si>
  <si>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</si>
  <si>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</si>
  <si>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</si>
  <si>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</si>
  <si>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</si>
  <si>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</si>
  <si>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</si>
  <si>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</si>
  <si>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</si>
  <si>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</si>
  <si>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</si>
  <si>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</si>
  <si>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</si>
  <si>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</si>
  <si>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</si>
  <si>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</si>
  <si>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</si>
  <si>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</si>
  <si>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</si>
  <si>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</si>
  <si>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</si>
  <si>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</si>
  <si>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</si>
  <si>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</si>
  <si>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</si>
  <si>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</si>
  <si>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</si>
  <si>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</si>
  <si>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</si>
  <si>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</si>
  <si>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</si>
  <si>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</si>
  <si>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</si>
  <si>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</si>
  <si>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</si>
  <si>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</si>
  <si>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</si>
  <si>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</si>
  <si>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</si>
  <si>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</si>
  <si>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</si>
  <si>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</si>
  <si>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</si>
  <si>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</si>
  <si>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</si>
  <si>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</si>
  <si>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</si>
  <si>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</si>
  <si>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</si>
  <si>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</si>
  <si>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</si>
  <si>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</si>
  <si>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</si>
  <si>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</si>
  <si>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</si>
  <si>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</si>
  <si>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</si>
  <si>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</si>
  <si>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</si>
  <si>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</si>
  <si>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</si>
  <si>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</si>
  <si>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</si>
  <si>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</si>
  <si>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</si>
  <si>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</si>
  <si>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</si>
  <si>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</si>
  <si>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</si>
  <si>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</si>
  <si>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</si>
  <si>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</si>
  <si>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</si>
  <si>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</si>
  <si>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</si>
  <si>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</si>
  <si>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</si>
  <si>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</si>
  <si>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</si>
  <si>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</si>
  <si>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</si>
  <si>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</si>
  <si>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</si>
  <si>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</si>
  <si>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</si>
  <si>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</si>
  <si>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</si>
  <si>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</si>
  <si>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</si>
  <si>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</si>
  <si>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</si>
  <si>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</si>
  <si>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</si>
  <si>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</si>
  <si>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</si>
  <si>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</si>
  <si>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</si>
  <si>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</si>
  <si>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</si>
  <si>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</si>
  <si>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</si>
  <si>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</si>
  <si>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</si>
  <si>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</si>
  <si>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</si>
  <si>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</si>
  <si>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</si>
  <si>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</si>
  <si>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</si>
  <si>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</si>
  <si>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</si>
  <si>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</si>
  <si>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</si>
  <si>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</si>
  <si>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</si>
  <si>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</si>
  <si>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</si>
  <si>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</si>
  <si>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</si>
  <si>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</si>
  <si>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</si>
  <si>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</si>
  <si>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</si>
  <si>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</si>
  <si>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</si>
  <si>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</si>
  <si>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</si>
  <si>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</si>
  <si>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</si>
  <si>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</si>
  <si>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</si>
  <si>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</si>
  <si>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</si>
  <si>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</si>
  <si>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</si>
  <si>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</si>
  <si>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</si>
  <si>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</si>
  <si>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</si>
  <si>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</si>
  <si>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</si>
  <si>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</si>
  <si>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</si>
  <si>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</si>
  <si>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</si>
  <si>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</si>
  <si>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</si>
  <si>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</si>
  <si>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</si>
  <si>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</si>
  <si>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</si>
  <si>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</si>
  <si>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</si>
  <si>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</si>
  <si>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</si>
  <si>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</si>
  <si>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</si>
  <si>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</si>
  <si>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</si>
  <si>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</si>
  <si>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</si>
  <si>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</si>
  <si>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</si>
  <si>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</si>
  <si>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</si>
  <si>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</si>
  <si>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</si>
  <si>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</si>
  <si>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</si>
  <si>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</si>
  <si>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</si>
  <si>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</si>
  <si>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</si>
  <si>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</si>
  <si>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</si>
  <si>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</si>
  <si>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</si>
  <si>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</si>
  <si>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</si>
  <si>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</si>
  <si>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</si>
  <si>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</si>
  <si>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</si>
  <si>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</si>
  <si>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</si>
  <si>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</si>
  <si>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</si>
  <si>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</si>
  <si>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</si>
  <si>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</si>
  <si>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</si>
  <si>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</si>
  <si>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</si>
  <si>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</si>
  <si>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</si>
  <si>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</si>
  <si>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</si>
  <si>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</si>
  <si>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</si>
  <si>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</si>
  <si>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</si>
  <si>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</si>
  <si>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</si>
  <si>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</si>
  <si>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</si>
  <si>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</si>
  <si>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</si>
  <si>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</si>
  <si>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</si>
  <si>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</si>
  <si>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</si>
  <si>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</si>
  <si>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</si>
  <si>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</si>
  <si>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</si>
  <si>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</si>
  <si>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</si>
  <si>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</si>
  <si>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</si>
  <si>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</si>
  <si>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</si>
  <si>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</si>
  <si>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</si>
  <si>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</si>
  <si>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</si>
  <si>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</si>
  <si>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</si>
  <si>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</si>
  <si>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</si>
  <si>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</si>
  <si>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</si>
  <si>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</si>
  <si>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</si>
  <si>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</si>
  <si>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</si>
  <si>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</si>
  <si>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</si>
  <si>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</si>
  <si>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</si>
  <si>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</si>
  <si>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</si>
  <si>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</si>
  <si>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</si>
  <si>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</si>
  <si>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</si>
  <si>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</si>
  <si>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</si>
  <si>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</si>
  <si>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</si>
  <si>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</si>
  <si>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</si>
  <si>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</si>
  <si>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</si>
  <si>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</si>
  <si>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</si>
  <si>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</si>
  <si>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</si>
  <si>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</si>
  <si>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</si>
  <si>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</si>
  <si>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</si>
  <si>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</si>
  <si>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</si>
  <si>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</si>
  <si>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</si>
  <si>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</si>
  <si>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</si>
  <si>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</si>
  <si>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</si>
  <si>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</si>
  <si>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</si>
  <si>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</si>
  <si>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</si>
  <si>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</si>
  <si>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</si>
  <si>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</si>
  <si>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</si>
  <si>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</si>
  <si>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</si>
  <si>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</si>
  <si>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</si>
  <si>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</si>
  <si>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</si>
  <si>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</si>
  <si>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</si>
  <si>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</si>
  <si>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</si>
  <si>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</si>
  <si>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</si>
  <si>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</si>
  <si>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</si>
  <si>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</si>
  <si>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</si>
  <si>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</si>
  <si>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</si>
  <si>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</si>
  <si>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</si>
  <si>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</si>
  <si>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</si>
  <si>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</si>
  <si>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</si>
  <si>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</si>
  <si>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</si>
  <si>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</si>
  <si>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</si>
  <si>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</si>
  <si>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</si>
  <si>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</si>
  <si>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</si>
  <si>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</si>
  <si>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</si>
  <si>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</si>
  <si>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</si>
  <si>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</si>
  <si>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</si>
  <si>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</si>
  <si>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</si>
  <si>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</si>
  <si>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</si>
  <si>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</si>
  <si>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</si>
  <si>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</si>
  <si>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</si>
  <si>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</si>
  <si>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</si>
  <si>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</si>
  <si>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</si>
  <si>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</si>
  <si>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</si>
  <si>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</si>
  <si>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</si>
  <si>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</si>
  <si>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</si>
  <si>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</si>
  <si>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</si>
  <si>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</si>
  <si>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</si>
  <si>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</si>
  <si>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</si>
  <si>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</si>
  <si>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</si>
  <si>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</si>
  <si>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</si>
  <si>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</si>
  <si>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</si>
  <si>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</si>
  <si>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</si>
  <si>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</si>
  <si>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</si>
  <si>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</si>
  <si>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</si>
  <si>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</si>
  <si>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</si>
  <si>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</si>
  <si>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</si>
  <si>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</si>
  <si>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</si>
  <si>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</si>
  <si>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</si>
  <si>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</si>
  <si>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</si>
  <si>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</si>
  <si>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</si>
  <si>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</si>
  <si>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</si>
  <si>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</si>
  <si>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</si>
  <si>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</si>
  <si>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</si>
  <si>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</si>
  <si>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</si>
  <si>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</si>
  <si>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</si>
  <si>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</si>
  <si>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</si>
  <si>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</si>
  <si>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</si>
  <si>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</si>
  <si>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</si>
  <si>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</si>
  <si>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</si>
  <si>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</si>
  <si>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</si>
  <si>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</si>
  <si>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</si>
  <si>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</si>
  <si>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</si>
  <si>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</si>
  <si>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</si>
  <si>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</si>
  <si>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</si>
  <si>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</si>
  <si>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</si>
  <si>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</si>
  <si>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</si>
  <si>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</si>
  <si>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</si>
  <si>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</si>
  <si>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</si>
  <si>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</si>
  <si>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</si>
  <si>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</si>
  <si>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</si>
  <si>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</si>
  <si>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</si>
  <si>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</si>
  <si>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</si>
  <si>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</si>
  <si>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</si>
  <si>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</si>
  <si>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</si>
  <si>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</si>
  <si>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</si>
  <si>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</si>
  <si>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</si>
  <si>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</si>
  <si>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</si>
  <si>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</si>
  <si>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</si>
  <si>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</si>
  <si>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</si>
  <si>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</si>
  <si>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</si>
  <si>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</si>
  <si>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</si>
  <si>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</si>
  <si>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</si>
  <si>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</si>
  <si>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</si>
  <si>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</si>
  <si>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</si>
  <si>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</si>
  <si>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</si>
  <si>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</si>
  <si>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</si>
  <si>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</si>
  <si>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</si>
  <si>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</si>
  <si>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</si>
  <si>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</si>
  <si>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</si>
  <si>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</si>
  <si>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</si>
  <si>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</si>
  <si>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</si>
  <si>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</si>
  <si>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</si>
  <si>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</si>
  <si>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</si>
  <si>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</si>
  <si>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</si>
  <si>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</si>
  <si>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</si>
  <si>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</si>
  <si>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</si>
  <si>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</si>
  <si>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</si>
  <si>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</si>
  <si>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</si>
  <si>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</si>
  <si>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</si>
  <si>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</si>
  <si>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</si>
  <si>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</si>
  <si>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</si>
  <si>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</si>
  <si>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</si>
  <si>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</si>
  <si>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</si>
  <si>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</si>
  <si>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</si>
  <si>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</si>
  <si>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</si>
  <si>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</si>
  <si>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</si>
  <si>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</si>
  <si>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</si>
  <si>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</si>
  <si>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</si>
  <si>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</si>
  <si>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</si>
  <si>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</si>
  <si>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</si>
  <si>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</si>
  <si>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</si>
  <si>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</si>
  <si>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</si>
  <si>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</si>
  <si>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</si>
  <si>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</si>
  <si>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</si>
  <si>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</si>
  <si>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</si>
  <si>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</si>
  <si>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</si>
  <si>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</si>
  <si>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</si>
  <si>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</si>
  <si>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</si>
  <si>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</si>
  <si>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</si>
  <si>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</si>
  <si>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</si>
  <si>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</si>
  <si>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</si>
  <si>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</si>
  <si>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</si>
  <si>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</si>
  <si>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</si>
  <si>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</si>
  <si>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</si>
  <si>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</si>
  <si>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</si>
  <si>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</si>
  <si>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</si>
  <si>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</si>
  <si>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</si>
  <si>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</si>
  <si>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</si>
  <si>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</si>
  <si>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</si>
  <si>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</si>
  <si>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</si>
  <si>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</si>
  <si>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</si>
  <si>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</si>
  <si>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</si>
  <si>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</si>
  <si>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</si>
  <si>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</si>
  <si>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</si>
  <si>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</si>
  <si>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</si>
  <si>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</si>
  <si>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</si>
  <si>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</si>
  <si>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</si>
  <si>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</si>
  <si>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</si>
  <si>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</si>
  <si>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</si>
  <si>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</si>
  <si>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</si>
  <si>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</si>
  <si>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</si>
  <si>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</si>
  <si>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</si>
  <si>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</si>
  <si>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</si>
  <si>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</si>
  <si>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</si>
  <si>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</si>
  <si>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</si>
  <si>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</si>
  <si>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</si>
  <si>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</si>
  <si>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</si>
  <si>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</si>
  <si>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</si>
  <si>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</si>
  <si>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</si>
  <si>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</si>
  <si>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</si>
  <si>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</si>
  <si>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</si>
  <si>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</si>
  <si>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</si>
  <si>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</si>
  <si>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</si>
  <si>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</si>
  <si>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</si>
  <si>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</si>
  <si>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</si>
  <si>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</si>
  <si>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</si>
  <si>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</si>
  <si>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</si>
  <si>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</si>
  <si>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</si>
  <si>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</si>
  <si>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</si>
  <si>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</si>
  <si>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</si>
  <si>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</si>
  <si>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</si>
  <si>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</si>
  <si>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</si>
  <si>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</si>
  <si>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</si>
  <si>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</si>
  <si>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</si>
  <si>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</si>
  <si>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</si>
  <si>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</si>
  <si>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</si>
  <si>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</si>
  <si>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</si>
  <si>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</si>
  <si>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</si>
  <si>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</si>
  <si>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</si>
  <si>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</si>
  <si>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</si>
  <si>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</si>
  <si>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</si>
  <si>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</si>
  <si>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</si>
  <si>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</si>
  <si>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</si>
  <si>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</si>
  <si>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</si>
  <si>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</si>
  <si>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</si>
  <si>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</si>
  <si>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</si>
  <si>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</si>
  <si>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</si>
  <si>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</si>
  <si>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</si>
  <si>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</si>
  <si>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</si>
  <si>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</si>
  <si>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</si>
  <si>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</si>
  <si>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</si>
  <si>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</si>
  <si>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</si>
  <si>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</si>
  <si>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</si>
  <si>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</si>
  <si>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</si>
  <si>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</si>
  <si>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</si>
  <si>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</si>
  <si>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</si>
  <si>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</si>
  <si>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</si>
  <si>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</si>
  <si>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</si>
  <si>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</si>
  <si>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</si>
  <si>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</si>
  <si>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</si>
  <si>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</si>
  <si>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</si>
  <si>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</si>
  <si>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</si>
  <si>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</si>
  <si>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</si>
  <si>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</si>
  <si>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</si>
  <si>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</si>
  <si>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</si>
  <si>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</si>
  <si>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</si>
  <si>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</si>
  <si>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</si>
  <si>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</si>
  <si>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</si>
  <si>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</si>
  <si>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</si>
  <si>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</si>
  <si>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</si>
  <si>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</si>
  <si>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</si>
  <si>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</si>
  <si>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</si>
  <si>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</si>
  <si>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</si>
  <si>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</si>
  <si>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</si>
  <si>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</si>
  <si>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</si>
  <si>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</si>
  <si>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</si>
  <si>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</si>
  <si>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</si>
  <si>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</si>
  <si>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</si>
  <si>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</si>
  <si>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</si>
  <si>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</si>
  <si>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</si>
  <si>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</si>
  <si>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</si>
  <si>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</si>
  <si>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</si>
  <si>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</si>
  <si>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</si>
  <si>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</si>
  <si>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</si>
  <si>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</si>
  <si>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</si>
  <si>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</si>
  <si>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</si>
  <si>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</si>
  <si>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</si>
  <si>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</si>
  <si>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</si>
  <si>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</si>
  <si>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</si>
  <si>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</si>
  <si>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</si>
  <si>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</si>
  <si>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</si>
  <si>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</si>
  <si>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</si>
  <si>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</si>
  <si>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</si>
  <si>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</si>
  <si>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</si>
  <si>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</si>
  <si>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</si>
  <si>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</si>
  <si>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</si>
  <si>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</si>
  <si>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</si>
  <si>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</si>
  <si>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</si>
  <si>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</si>
  <si>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</si>
  <si>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</si>
  <si>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</si>
  <si>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</si>
  <si>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</si>
  <si>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</si>
  <si>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</si>
  <si>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</si>
  <si>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</si>
  <si>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</si>
  <si>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</si>
  <si>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</si>
  <si>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</si>
  <si>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</si>
  <si>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</si>
  <si>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</si>
  <si>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</si>
  <si>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</si>
  <si>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</si>
  <si>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</si>
  <si>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</si>
  <si>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</si>
  <si>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</si>
  <si>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</si>
  <si>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</si>
  <si>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</si>
  <si>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</si>
  <si>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</si>
  <si>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</si>
  <si>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</si>
  <si>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</si>
  <si>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</si>
  <si>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</si>
  <si>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</si>
  <si>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</si>
  <si>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</si>
  <si>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</si>
  <si>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</si>
  <si>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</si>
  <si>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</si>
  <si>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</si>
  <si>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</si>
  <si>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</si>
  <si>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</si>
  <si>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</si>
  <si>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</si>
  <si>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</si>
  <si>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</si>
  <si>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</si>
  <si>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</si>
  <si>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</si>
  <si>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</si>
  <si>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</si>
  <si>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</si>
  <si>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</si>
  <si>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</si>
  <si>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</si>
  <si>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</si>
  <si>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</si>
  <si>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</si>
  <si>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</si>
  <si>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</si>
  <si>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</si>
  <si>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</si>
  <si>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</si>
  <si>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</si>
  <si>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</si>
  <si>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</si>
  <si>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</si>
  <si>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</si>
  <si>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</si>
  <si>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</si>
  <si>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</si>
  <si>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</si>
  <si>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</si>
  <si>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</si>
  <si>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</si>
  <si>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</si>
  <si>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</si>
  <si>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</si>
  <si>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</si>
  <si>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</si>
  <si>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</si>
  <si>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</si>
  <si>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</si>
  <si>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</si>
  <si>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</si>
  <si>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</si>
  <si>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</si>
  <si>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</si>
  <si>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</si>
  <si>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</si>
  <si>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</si>
  <si>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</si>
  <si>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</si>
  <si>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</si>
  <si>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</si>
  <si>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</si>
  <si>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</si>
  <si>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</si>
  <si>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</si>
  <si>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</si>
  <si>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</si>
  <si>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</si>
  <si>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</si>
  <si>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</si>
  <si>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</si>
  <si>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</si>
  <si>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</si>
  <si>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</si>
  <si>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</si>
  <si>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</si>
  <si>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</si>
  <si>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</si>
  <si>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</si>
  <si>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</si>
  <si>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</si>
  <si>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</si>
  <si>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</si>
  <si>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</si>
  <si>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</si>
  <si>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</si>
  <si>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</si>
  <si>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</si>
  <si>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</si>
  <si>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</si>
  <si>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</si>
  <si>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</si>
  <si>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</si>
  <si>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</si>
  <si>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</si>
  <si>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</si>
  <si>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</si>
  <si>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</si>
  <si>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</si>
  <si>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</si>
  <si>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</si>
  <si>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</si>
  <si>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</si>
  <si>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</si>
  <si>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</si>
  <si>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</si>
  <si>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</si>
  <si>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</si>
  <si>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</si>
  <si>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</si>
  <si>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</si>
  <si>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</si>
  <si>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</si>
  <si>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</si>
  <si>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</si>
  <si>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</si>
  <si>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</si>
  <si>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</si>
  <si>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</si>
  <si>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</si>
  <si>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</si>
  <si>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</si>
  <si>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</si>
  <si>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</si>
  <si>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</si>
  <si>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</si>
  <si>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</si>
  <si>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</si>
  <si>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</si>
  <si>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</si>
  <si>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</si>
  <si>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</si>
  <si>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</si>
  <si>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</si>
  <si>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</si>
  <si>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</si>
  <si>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</si>
  <si>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</si>
  <si>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</si>
  <si>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</si>
  <si>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</si>
  <si>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</si>
  <si>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</si>
  <si>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</si>
  <si>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</si>
  <si>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</si>
  <si>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</si>
  <si>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</si>
  <si>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</si>
  <si>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</si>
  <si>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</si>
  <si>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</si>
  <si>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</si>
  <si>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</si>
  <si>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</si>
  <si>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</si>
  <si>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</si>
  <si>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</si>
  <si>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</si>
  <si>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</si>
  <si>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</si>
  <si>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</si>
  <si>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</si>
  <si>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</si>
  <si>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</si>
  <si>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</si>
  <si>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</si>
  <si>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</si>
  <si>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</si>
  <si>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</si>
  <si>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</si>
  <si>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</si>
  <si>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</si>
  <si>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</si>
  <si>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</si>
  <si>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</si>
  <si>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</si>
  <si>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</si>
  <si>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</si>
  <si>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</si>
  <si>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</si>
  <si>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</si>
  <si>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</si>
  <si>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</si>
  <si>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</si>
  <si>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</si>
  <si>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</si>
  <si>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</si>
  <si>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</si>
  <si>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</si>
  <si>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</si>
  <si>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</si>
  <si>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</si>
  <si>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</si>
  <si>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</si>
  <si>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</si>
  <si>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</si>
  <si>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</si>
  <si>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</si>
  <si>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</si>
  <si>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</si>
  <si>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</si>
  <si>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</si>
  <si>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</si>
  <si>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</si>
  <si>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</si>
  <si>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</si>
  <si>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</si>
  <si>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</si>
  <si>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</si>
  <si>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</si>
  <si>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</si>
  <si>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</si>
  <si>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</si>
  <si>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</si>
  <si>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</si>
  <si>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</si>
  <si>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</si>
  <si>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</si>
  <si>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</si>
  <si>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</si>
  <si>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</si>
  <si>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</si>
  <si>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</si>
  <si>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</si>
  <si>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</si>
  <si>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</si>
  <si>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</si>
  <si>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</si>
  <si>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</si>
  <si>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</si>
  <si>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</si>
  <si>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</si>
  <si>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</si>
  <si>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</si>
  <si>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</si>
  <si>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</si>
  <si>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</si>
  <si>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</si>
  <si>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</si>
  <si>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</si>
  <si>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</si>
  <si>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</si>
  <si>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</si>
  <si>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</si>
  <si>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</si>
  <si>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</si>
  <si>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</si>
  <si>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</si>
  <si>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</si>
  <si>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</si>
  <si>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</si>
  <si>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</si>
  <si>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</si>
  <si>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</si>
  <si>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</si>
  <si>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</si>
  <si>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</si>
  <si>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</si>
  <si>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</si>
  <si>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</si>
  <si>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</si>
  <si>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</si>
  <si>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</si>
  <si>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</si>
  <si>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</si>
  <si>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</si>
  <si>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</si>
  <si>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</si>
  <si>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</si>
  <si>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</si>
  <si>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</si>
  <si>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</si>
  <si>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</si>
  <si>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</si>
  <si>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</si>
  <si>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</si>
  <si>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</si>
  <si>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</si>
  <si>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</si>
  <si>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</si>
  <si>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</si>
  <si>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</si>
  <si>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</si>
  <si>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</si>
  <si>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</si>
  <si>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</si>
  <si>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</si>
  <si>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</si>
  <si>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</si>
  <si>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</si>
  <si>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</si>
  <si>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</si>
  <si>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</si>
  <si>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</si>
  <si>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</si>
  <si>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</si>
  <si>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</si>
  <si>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</si>
  <si>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</si>
  <si>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</si>
  <si>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</si>
  <si>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</si>
  <si>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</si>
  <si>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</si>
  <si>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</si>
  <si>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</si>
  <si>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</si>
  <si>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</si>
  <si>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</si>
  <si>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</si>
  <si>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</si>
  <si>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</si>
  <si>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</si>
  <si>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</si>
  <si>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</si>
  <si>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</si>
  <si>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</si>
  <si>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</si>
  <si>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</si>
  <si>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</si>
  <si>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</si>
  <si>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</si>
  <si>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</si>
  <si>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</si>
  <si>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</si>
  <si>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</si>
  <si>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</si>
  <si>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</si>
  <si>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</si>
  <si>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</si>
  <si>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</si>
  <si>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</si>
  <si>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</si>
  <si>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</si>
  <si>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</si>
  <si>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</si>
  <si>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</si>
  <si>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</si>
  <si>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</si>
  <si>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</si>
  <si>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</si>
  <si>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</si>
  <si>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</si>
  <si>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</si>
  <si>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</si>
  <si>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</si>
  <si>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</si>
  <si>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</si>
  <si>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</si>
  <si>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</si>
  <si>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</si>
  <si>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</si>
  <si>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</si>
  <si>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</si>
  <si>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</si>
  <si>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</si>
  <si>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</si>
  <si>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</si>
  <si>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</si>
  <si>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</si>
  <si>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</si>
  <si>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</si>
  <si>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</si>
  <si>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</si>
  <si>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</si>
  <si>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</si>
  <si>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</si>
  <si>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</si>
  <si>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</si>
  <si>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</si>
  <si>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</si>
  <si>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</si>
  <si>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</si>
  <si>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</si>
  <si>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</si>
  <si>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</si>
  <si>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</si>
  <si>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</si>
  <si>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</si>
  <si>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</si>
  <si>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</si>
  <si>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</si>
  <si>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</si>
  <si>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</si>
  <si>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</si>
  <si>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</si>
  <si>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</si>
  <si>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</si>
  <si>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</si>
  <si>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</si>
  <si>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</si>
  <si>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</si>
  <si>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</si>
  <si>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</si>
  <si>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</si>
  <si>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</si>
  <si>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</si>
  <si>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</si>
  <si>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</si>
  <si>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</si>
  <si>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</si>
  <si>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</si>
  <si>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</si>
  <si>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</si>
  <si>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</si>
  <si>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</si>
  <si>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</si>
  <si>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</si>
  <si>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</si>
  <si>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</si>
  <si>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</si>
  <si>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</si>
  <si>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</si>
  <si>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</si>
  <si>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</si>
  <si>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</si>
  <si>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</si>
  <si>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</si>
  <si>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</si>
  <si>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</si>
  <si>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</si>
  <si>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</si>
  <si>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</si>
  <si>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</si>
  <si>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</si>
  <si>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</si>
  <si>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</si>
  <si>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</si>
  <si>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</si>
  <si>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</si>
  <si>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</si>
  <si>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</si>
  <si>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</si>
  <si>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</si>
  <si>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</si>
  <si>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</si>
  <si>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</si>
  <si>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</si>
  <si>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</si>
  <si>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</si>
  <si>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</si>
  <si>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</si>
  <si>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</si>
  <si>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</si>
  <si>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</si>
  <si>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</si>
  <si>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</si>
  <si>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</si>
  <si>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</si>
  <si>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</si>
  <si>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</si>
  <si>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</si>
  <si>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</si>
  <si>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</si>
  <si>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</si>
  <si>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</si>
  <si>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</si>
  <si>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</si>
  <si>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</si>
  <si>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</si>
  <si>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</si>
  <si>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</si>
  <si>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</si>
  <si>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</si>
  <si>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</si>
  <si>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</si>
  <si>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</si>
  <si>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</si>
  <si>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</si>
  <si>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</si>
  <si>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</si>
  <si>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</si>
  <si>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</si>
  <si>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</si>
  <si>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</si>
  <si>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</si>
  <si>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</si>
  <si>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</si>
  <si>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</si>
  <si>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</si>
  <si>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</si>
  <si>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</si>
  <si>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</si>
  <si>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</si>
  <si>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</si>
  <si>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</si>
  <si>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</si>
  <si>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</si>
  <si>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</si>
  <si>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</si>
  <si>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</si>
  <si>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</si>
  <si>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</si>
  <si>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</si>
  <si>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</si>
  <si>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</si>
  <si>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</si>
  <si>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</si>
  <si>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</si>
  <si>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</si>
  <si>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</si>
  <si>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</si>
  <si>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</si>
  <si>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</si>
  <si>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</si>
  <si>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</si>
  <si>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</si>
  <si>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</si>
  <si>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</si>
  <si>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</si>
  <si>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</si>
  <si>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</si>
  <si>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</si>
  <si>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</si>
  <si>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</si>
  <si>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</si>
  <si>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</si>
  <si>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</si>
  <si>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</si>
  <si>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</si>
  <si>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</si>
  <si>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</si>
  <si>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</si>
  <si>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</si>
  <si>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</si>
  <si>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</si>
  <si>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</si>
  <si>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</si>
  <si>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</si>
  <si>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</si>
  <si>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</si>
  <si>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</si>
  <si>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</si>
  <si>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</si>
  <si>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</si>
  <si>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</si>
  <si>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</si>
  <si>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</si>
  <si>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</si>
  <si>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</si>
  <si>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</si>
  <si>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</si>
  <si>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</si>
  <si>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</si>
  <si>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</si>
  <si>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</si>
  <si>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</si>
  <si>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</si>
  <si>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</si>
  <si>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</si>
  <si>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</si>
  <si>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</si>
  <si>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</si>
  <si>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</si>
  <si>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</si>
  <si>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</si>
  <si>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</si>
  <si>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</si>
  <si>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</si>
  <si>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</si>
  <si>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</si>
  <si>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</si>
  <si>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</si>
  <si>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</si>
  <si>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</si>
  <si>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</si>
  <si>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</si>
  <si>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</si>
  <si>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</si>
  <si>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</si>
  <si>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</si>
  <si>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</si>
  <si>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</si>
  <si>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</si>
  <si>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</si>
  <si>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</si>
  <si>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</si>
  <si>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</si>
  <si>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</si>
  <si>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</si>
  <si>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</si>
  <si>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</si>
  <si>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</si>
  <si>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</si>
  <si>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</si>
  <si>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</si>
  <si>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</si>
  <si>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</si>
  <si>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</si>
  <si>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</si>
  <si>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</si>
  <si>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</si>
  <si>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</si>
  <si>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</si>
  <si>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</si>
  <si>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</si>
  <si>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</si>
  <si>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</si>
  <si>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</si>
  <si>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</si>
  <si>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</si>
  <si>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</si>
  <si>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</si>
  <si>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</si>
  <si>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</si>
  <si>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</si>
  <si>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</si>
  <si>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</si>
  <si>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</si>
  <si>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</si>
  <si>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</si>
  <si>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</si>
  <si>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</si>
  <si>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</si>
  <si>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</si>
  <si>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</si>
  <si>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</si>
  <si>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</si>
  <si>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</si>
  <si>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</si>
  <si>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</si>
  <si>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</si>
  <si>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</si>
  <si>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</si>
  <si>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</si>
  <si>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</si>
  <si>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</si>
  <si>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</si>
  <si>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</si>
  <si>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</si>
  <si>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</si>
  <si>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</si>
  <si>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</si>
  <si>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</si>
  <si>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</si>
  <si>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</si>
  <si>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</si>
  <si>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</si>
  <si>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</si>
  <si>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</si>
  <si>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</si>
  <si>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</si>
  <si>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</si>
  <si>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</si>
  <si>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</si>
  <si>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</si>
  <si>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</si>
  <si>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</si>
  <si>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</si>
  <si>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</si>
  <si>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</si>
  <si>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</si>
  <si>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</si>
  <si>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</si>
  <si>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</si>
  <si>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</si>
  <si>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</si>
  <si>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</si>
  <si>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</si>
  <si>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</si>
  <si>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</si>
  <si>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</si>
  <si>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</si>
  <si>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</si>
  <si>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</si>
  <si>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</si>
  <si>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</si>
  <si>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</si>
  <si>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</si>
  <si>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</si>
  <si>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</si>
  <si>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</si>
  <si>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</si>
  <si>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</si>
  <si>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</si>
  <si>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</si>
  <si>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</si>
  <si>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</si>
  <si>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</si>
  <si>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</si>
  <si>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</si>
  <si>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</si>
  <si>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</si>
  <si>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</si>
  <si>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</si>
  <si>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</si>
  <si>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</si>
  <si>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</si>
  <si>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</si>
  <si>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</si>
  <si>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</si>
  <si>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</si>
  <si>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</si>
  <si>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</si>
  <si>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</si>
  <si>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</si>
  <si>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</si>
  <si>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</si>
  <si>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</si>
  <si>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</si>
  <si>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</si>
  <si>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</si>
  <si>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</si>
  <si>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</si>
  <si>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</si>
  <si>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</si>
  <si>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</si>
  <si>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</si>
  <si>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</si>
  <si>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</si>
  <si>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</si>
  <si>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</si>
  <si>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</si>
  <si>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</si>
  <si>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</si>
  <si>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</si>
  <si>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</si>
  <si>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</si>
  <si>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</si>
  <si>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</si>
  <si>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</si>
  <si>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</si>
  <si>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</si>
  <si>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</si>
  <si>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</si>
  <si>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</si>
  <si>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</si>
  <si>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</si>
  <si>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</si>
  <si>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</si>
  <si>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</si>
  <si>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</si>
  <si>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</si>
  <si>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</si>
  <si>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</si>
  <si>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</si>
  <si>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</si>
  <si>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</si>
  <si>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</si>
  <si>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</si>
  <si>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</si>
  <si>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</si>
  <si>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</si>
  <si>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</si>
  <si>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</si>
  <si>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</si>
  <si>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</si>
  <si>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</si>
  <si>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</si>
  <si>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</si>
  <si>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</si>
  <si>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</si>
  <si>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</si>
  <si>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</si>
  <si>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</si>
  <si>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</si>
  <si>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</si>
  <si>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</si>
  <si>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</si>
  <si>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</si>
  <si>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</si>
  <si>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</si>
  <si>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</si>
  <si>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</si>
  <si>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</si>
  <si>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</si>
  <si>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</si>
  <si>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</si>
  <si>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</si>
  <si>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</si>
  <si>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</si>
  <si>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</si>
  <si>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</si>
  <si>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</si>
  <si>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</si>
  <si>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</si>
  <si>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</si>
  <si>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</si>
  <si>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</si>
  <si>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</si>
  <si>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</si>
  <si>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</si>
  <si>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</si>
  <si>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</si>
  <si>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</si>
  <si>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</si>
  <si>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</si>
  <si>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</si>
  <si>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</si>
  <si>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</si>
  <si>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</si>
  <si>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</si>
  <si>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</si>
  <si>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</si>
  <si>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</si>
  <si>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</si>
  <si>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</si>
  <si>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</si>
  <si>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</si>
  <si>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</si>
  <si>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</si>
  <si>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</si>
  <si>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</si>
  <si>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</si>
  <si>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</si>
  <si>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</si>
  <si>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</si>
  <si>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</si>
  <si>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</si>
  <si>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</si>
  <si>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</si>
  <si>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</si>
  <si>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</si>
  <si>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</si>
  <si>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</si>
  <si>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</si>
  <si>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</si>
  <si>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</si>
  <si>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</si>
  <si>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</si>
  <si>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</si>
  <si>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</si>
  <si>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</si>
  <si>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</si>
  <si>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</si>
  <si>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</si>
  <si>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</si>
  <si>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</si>
  <si>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</si>
  <si>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</si>
  <si>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</si>
  <si>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</si>
  <si>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</si>
  <si>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</si>
  <si>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</si>
  <si>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</si>
  <si>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</si>
  <si>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</si>
  <si>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</si>
  <si>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</si>
  <si>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</si>
  <si>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</si>
  <si>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</si>
  <si>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</si>
  <si>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</si>
  <si>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</si>
  <si>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</si>
  <si>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</si>
  <si>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</si>
  <si>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</si>
  <si>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</si>
  <si>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</si>
  <si>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</si>
  <si>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</si>
  <si>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</si>
  <si>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</si>
  <si>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</si>
  <si>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</si>
  <si>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</si>
  <si>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</si>
  <si>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</si>
  <si>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</si>
  <si>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</si>
  <si>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</si>
  <si>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</si>
  <si>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</si>
  <si>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</si>
  <si>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</si>
  <si>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</si>
  <si>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</si>
  <si>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</si>
  <si>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</si>
  <si>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</si>
  <si>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</si>
  <si>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</si>
  <si>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</si>
  <si>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</si>
  <si>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</si>
  <si>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</si>
  <si>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</si>
  <si>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</si>
  <si>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</si>
  <si>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</si>
  <si>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</si>
  <si>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</si>
  <si>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</si>
  <si>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</si>
  <si>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</si>
  <si>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</si>
  <si>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</si>
  <si>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</si>
  <si>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</si>
  <si>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</si>
  <si>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</si>
  <si>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</si>
  <si>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</si>
  <si>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</si>
  <si>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</si>
  <si>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</si>
  <si>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</si>
  <si>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</si>
  <si>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</si>
  <si>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</si>
  <si>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</si>
  <si>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</si>
  <si>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</si>
  <si>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</si>
  <si>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</si>
  <si>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</si>
  <si>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</si>
  <si>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</si>
  <si>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</si>
  <si>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</si>
  <si>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</si>
  <si>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</si>
  <si>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</si>
  <si>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</si>
  <si>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</si>
  <si>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</si>
  <si>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</si>
  <si>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</si>
  <si>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</si>
  <si>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</si>
  <si>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</si>
  <si>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</si>
  <si>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</si>
  <si>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</si>
  <si>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</si>
  <si>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</si>
  <si>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</si>
  <si>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</si>
  <si>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</si>
  <si>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</si>
  <si>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</si>
  <si>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</si>
  <si>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</si>
  <si>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</si>
  <si>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</si>
  <si>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</si>
  <si>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</si>
  <si>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</si>
  <si>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</si>
  <si>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</si>
  <si>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</si>
  <si>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</si>
  <si>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</si>
  <si>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</si>
  <si>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</si>
  <si>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</si>
  <si>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</si>
  <si>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</si>
  <si>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</si>
  <si>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</si>
  <si>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</si>
  <si>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</si>
  <si>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</si>
  <si>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</si>
  <si>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</si>
  <si>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</si>
  <si>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</si>
  <si>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</si>
  <si>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</si>
  <si>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</si>
  <si>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</si>
  <si>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</si>
  <si>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</si>
  <si>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</si>
  <si>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</si>
  <si>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</si>
  <si>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</si>
  <si>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</si>
  <si>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</si>
  <si>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</si>
  <si>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</si>
  <si>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</si>
  <si>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</si>
  <si>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</si>
  <si>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</si>
  <si>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</si>
  <si>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</si>
  <si>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</si>
  <si>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</si>
  <si>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</si>
  <si>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</si>
  <si>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</si>
  <si>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</si>
  <si>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</si>
  <si>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</si>
  <si>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</si>
  <si>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</si>
  <si>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</si>
  <si>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</si>
  <si>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</si>
  <si>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</si>
  <si>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</si>
  <si>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</si>
  <si>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</si>
  <si>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</si>
  <si>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</si>
  <si>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</si>
  <si>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</si>
  <si>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</si>
  <si>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</si>
  <si>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</si>
  <si>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</si>
  <si>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</si>
  <si>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</si>
  <si>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</si>
  <si>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</si>
  <si>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</si>
  <si>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</si>
  <si>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</si>
  <si>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</si>
  <si>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</si>
  <si>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</si>
  <si>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</si>
  <si>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</si>
  <si>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</si>
  <si>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</si>
  <si>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</si>
  <si>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</si>
  <si>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</si>
  <si>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</si>
  <si>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</si>
  <si>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</si>
  <si>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</si>
  <si>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</si>
  <si>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</si>
  <si>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</si>
  <si>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</si>
  <si>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</si>
  <si>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</si>
  <si>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</si>
  <si>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</si>
  <si>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</si>
  <si>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</si>
  <si>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</si>
  <si>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</si>
  <si>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</si>
  <si>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</si>
  <si>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</si>
  <si>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</si>
  <si>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</si>
  <si>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</si>
  <si>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</si>
  <si>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</si>
  <si>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</si>
  <si>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</si>
  <si>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</si>
  <si>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</si>
  <si>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</si>
  <si>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</si>
  <si>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</si>
  <si>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</si>
  <si>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</si>
  <si>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</si>
  <si>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</si>
  <si>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</si>
  <si>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</si>
  <si>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</si>
  <si>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</si>
  <si>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</si>
  <si>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</si>
  <si>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</si>
  <si>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</si>
  <si>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</si>
  <si>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</si>
  <si>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</si>
  <si>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</si>
  <si>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</si>
  <si>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</si>
  <si>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</si>
  <si>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</si>
  <si>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</si>
  <si>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</si>
  <si>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</si>
  <si>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</si>
  <si>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</si>
  <si>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</si>
  <si>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</si>
  <si>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</si>
  <si>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</si>
  <si>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</si>
  <si>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</si>
  <si>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</si>
  <si>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</si>
  <si>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</si>
  <si>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</si>
  <si>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</si>
  <si>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</si>
  <si>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</si>
  <si>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</si>
  <si>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</si>
  <si>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</si>
  <si>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</si>
  <si>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</si>
  <si>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</si>
  <si>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</si>
  <si>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</si>
  <si>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</si>
  <si>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</si>
  <si>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</si>
  <si>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</si>
  <si>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</si>
  <si>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</si>
  <si>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</si>
  <si>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</si>
  <si>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</si>
  <si>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</si>
  <si>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</si>
  <si>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</si>
  <si>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</si>
  <si>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</si>
  <si>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</si>
  <si>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</si>
  <si>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</si>
  <si>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</si>
  <si>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</si>
  <si>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</si>
  <si>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</si>
  <si>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</si>
  <si>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</si>
  <si>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</si>
  <si>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</si>
  <si>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</si>
  <si>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</si>
  <si>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</si>
  <si>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</si>
  <si>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</si>
  <si>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</si>
  <si>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</si>
  <si>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</si>
  <si>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</si>
  <si>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</si>
  <si>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</si>
  <si>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</si>
  <si>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</si>
  <si>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</si>
  <si>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</si>
  <si>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</si>
  <si>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</si>
  <si>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</si>
  <si>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</si>
  <si>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</si>
  <si>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</si>
  <si>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</si>
  <si>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</si>
  <si>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</si>
  <si>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</si>
  <si>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</si>
  <si>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</si>
  <si>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</si>
  <si>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</si>
  <si>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</si>
  <si>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</si>
  <si>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</si>
  <si>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</si>
  <si>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</si>
  <si>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</si>
  <si>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</si>
  <si>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</si>
  <si>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</si>
  <si>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</si>
  <si>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</si>
  <si>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</si>
  <si>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</si>
  <si>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</si>
  <si>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</si>
  <si>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</si>
  <si>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</si>
  <si>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</si>
  <si>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</si>
  <si>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</si>
  <si>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</si>
  <si>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</si>
  <si>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</si>
  <si>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</si>
  <si>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</si>
  <si>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</si>
  <si>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</si>
  <si>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</si>
  <si>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</si>
  <si>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</si>
  <si>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</si>
  <si>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</si>
  <si>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</si>
  <si>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</si>
  <si>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</si>
  <si>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</si>
  <si>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</si>
  <si>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</si>
  <si>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</si>
  <si>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</si>
  <si>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</si>
  <si>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</si>
  <si>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</si>
  <si>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</si>
  <si>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</si>
  <si>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</si>
  <si>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</si>
  <si>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</si>
  <si>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</si>
  <si>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</si>
  <si>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</si>
  <si>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</si>
  <si>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</si>
  <si>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</si>
  <si>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</si>
  <si>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</si>
  <si>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</si>
  <si>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</si>
  <si>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</si>
  <si>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</si>
  <si>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</si>
  <si>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</si>
  <si>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</si>
  <si>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</si>
  <si>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</si>
  <si>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</si>
  <si>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</si>
  <si>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</si>
  <si>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</si>
  <si>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</si>
  <si>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</si>
  <si>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</si>
  <si>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</si>
  <si>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</si>
  <si>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</si>
  <si>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</si>
  <si>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</si>
  <si>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</si>
  <si>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</si>
  <si>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</si>
  <si>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</si>
  <si>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</si>
  <si>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</si>
  <si>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</si>
  <si>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</si>
  <si>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</si>
  <si>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</si>
  <si>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</si>
  <si>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</si>
  <si>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</si>
  <si>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</si>
  <si>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</si>
  <si>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</si>
  <si>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</si>
  <si>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</si>
  <si>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</si>
  <si>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</si>
  <si>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</si>
  <si>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</si>
  <si>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</si>
  <si>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</si>
  <si>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</si>
  <si>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</si>
  <si>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</si>
  <si>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</si>
  <si>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</si>
  <si>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</si>
  <si>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</si>
  <si>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</si>
  <si>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</si>
  <si>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</si>
  <si>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</si>
  <si>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</si>
  <si>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</si>
  <si>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</si>
  <si>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</si>
  <si>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</si>
  <si>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</si>
  <si>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</si>
  <si>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</si>
  <si>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</si>
  <si>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</si>
  <si>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</si>
  <si>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</si>
  <si>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</si>
  <si>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</si>
  <si>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</si>
  <si>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</si>
  <si>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</si>
  <si>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</si>
  <si>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</si>
  <si>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</si>
  <si>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</si>
  <si>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</si>
  <si>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</si>
  <si>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</si>
  <si>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</si>
  <si>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</si>
  <si>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</si>
  <si>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</si>
  <si>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</si>
  <si>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</si>
  <si>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</si>
  <si>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</si>
  <si>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</si>
  <si>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</si>
  <si>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</si>
  <si>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</si>
  <si>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</si>
  <si>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</si>
  <si>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</si>
  <si>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</si>
  <si>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</si>
  <si>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</si>
  <si>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</si>
  <si>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</si>
  <si>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</si>
  <si>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</si>
  <si>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</si>
  <si>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</si>
  <si>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</si>
  <si>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</si>
  <si>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</si>
  <si>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</si>
  <si>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</si>
  <si>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</si>
  <si>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</si>
  <si>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</si>
  <si>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</si>
  <si>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</si>
  <si>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</si>
  <si>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</si>
  <si>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</si>
  <si>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</si>
  <si>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</si>
  <si>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</si>
  <si>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</si>
  <si>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</si>
  <si>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</si>
  <si>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</si>
  <si>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</si>
  <si>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</si>
  <si>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</si>
  <si>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</si>
  <si>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</si>
  <si>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</si>
  <si>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</si>
  <si>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</si>
  <si>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</si>
  <si>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</si>
  <si>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</si>
  <si>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</si>
  <si>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</si>
  <si>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</si>
  <si>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</si>
  <si>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</si>
  <si>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</si>
  <si>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</si>
  <si>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</si>
  <si>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</si>
  <si>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</si>
  <si>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</si>
  <si>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</si>
  <si>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</si>
  <si>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</si>
  <si>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</si>
  <si>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</si>
  <si>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</si>
  <si>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</si>
  <si>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</si>
  <si>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</si>
  <si>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</si>
  <si>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</si>
  <si>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</si>
  <si>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</si>
  <si>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</si>
  <si>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</si>
  <si>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</si>
  <si>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</si>
  <si>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</si>
  <si>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</si>
  <si>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</si>
  <si>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</si>
  <si>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</si>
  <si>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</si>
  <si>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</si>
  <si>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</si>
  <si>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</si>
  <si>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</si>
  <si>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</si>
  <si>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</si>
  <si>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</si>
  <si>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</si>
  <si>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</si>
  <si>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</si>
  <si>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</si>
  <si>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</si>
  <si>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</si>
  <si>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</si>
  <si>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</si>
  <si>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</si>
  <si>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</si>
  <si>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</si>
  <si>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</si>
  <si>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</si>
  <si>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</si>
  <si>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</si>
  <si>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</si>
  <si>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</si>
  <si>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</si>
  <si>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</si>
  <si>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</si>
  <si>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</si>
  <si>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</si>
  <si>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</si>
  <si>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</si>
  <si>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</si>
  <si>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</si>
  <si>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</si>
  <si>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</si>
  <si>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</si>
  <si>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</si>
  <si>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</si>
  <si>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</si>
  <si>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</si>
  <si>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</si>
  <si>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</si>
  <si>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</si>
  <si>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</si>
  <si>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</si>
  <si>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</si>
  <si>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</si>
  <si>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</si>
  <si>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</si>
  <si>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</si>
  <si>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</si>
  <si>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</si>
  <si>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</si>
  <si>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</si>
  <si>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</si>
  <si>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</si>
  <si>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</si>
  <si>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</si>
  <si>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</si>
  <si>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</si>
  <si>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</si>
  <si>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</si>
  <si>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</si>
  <si>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</si>
  <si>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</si>
  <si>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</si>
  <si>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</si>
  <si>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</si>
  <si>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</si>
  <si>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</si>
  <si>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</si>
  <si>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</si>
  <si>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</si>
  <si>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</si>
  <si>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</si>
  <si>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</si>
  <si>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</si>
  <si>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</si>
  <si>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</si>
  <si>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</si>
  <si>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</si>
  <si>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</si>
  <si>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</si>
  <si>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</si>
  <si>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</si>
  <si>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</si>
  <si>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</si>
  <si>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</si>
  <si>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</si>
  <si>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</si>
  <si>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</si>
  <si>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</si>
  <si>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</si>
  <si>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</si>
  <si>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</si>
  <si>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</si>
  <si>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</si>
  <si>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</si>
  <si>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</si>
  <si>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</si>
  <si>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</si>
  <si>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</si>
  <si>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</si>
  <si>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</si>
  <si>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</si>
  <si>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</si>
  <si>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</si>
  <si>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</si>
  <si>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</si>
  <si>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</si>
  <si>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</si>
  <si>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</si>
  <si>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</si>
  <si>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</si>
  <si>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</si>
  <si>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</si>
  <si>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</si>
  <si>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</si>
  <si>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</si>
  <si>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</si>
  <si>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</si>
  <si>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</si>
  <si>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</si>
  <si>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</si>
  <si>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</si>
  <si>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</si>
  <si>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</si>
  <si>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</si>
  <si>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</si>
  <si>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</si>
  <si>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</si>
  <si>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</si>
  <si>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</si>
  <si>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</si>
  <si>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</si>
  <si>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</si>
  <si>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</si>
  <si>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</si>
  <si>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</si>
  <si>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</si>
  <si>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</si>
  <si>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</si>
  <si>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</si>
  <si>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</si>
  <si>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</si>
  <si>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</si>
  <si>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</si>
  <si>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</si>
  <si>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</si>
  <si>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</si>
  <si>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</si>
  <si>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</si>
  <si>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</si>
  <si>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</si>
  <si>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</si>
  <si>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</si>
  <si>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</si>
  <si>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</si>
  <si>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</si>
  <si>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</si>
  <si>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</si>
  <si>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</si>
  <si>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</si>
  <si>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</si>
  <si>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</si>
  <si>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</si>
  <si>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</si>
  <si>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</si>
  <si>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</si>
  <si>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</si>
  <si>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</si>
  <si>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</si>
  <si>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</si>
  <si>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</si>
  <si>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</si>
  <si>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</si>
  <si>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</si>
  <si>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</si>
  <si>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</si>
  <si>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</si>
  <si>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</si>
  <si>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</si>
  <si>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</si>
  <si>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</si>
  <si>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</si>
  <si>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</si>
  <si>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</si>
  <si>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</si>
  <si>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</si>
  <si>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</si>
  <si>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</si>
  <si>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</si>
  <si>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</si>
  <si>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</si>
  <si>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</si>
  <si>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</si>
  <si>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</si>
  <si>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</si>
  <si>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</si>
  <si>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</si>
  <si>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</si>
  <si>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</si>
  <si>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</si>
  <si>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</si>
  <si>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</si>
  <si>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</si>
  <si>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</si>
  <si>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</si>
  <si>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</si>
  <si>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</si>
  <si>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</si>
  <si>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</si>
  <si>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</si>
  <si>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</si>
  <si>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</si>
  <si>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</si>
  <si>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</si>
  <si>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</si>
  <si>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</si>
  <si>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</si>
  <si>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</si>
  <si>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</si>
  <si>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</si>
  <si>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</si>
  <si>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</si>
  <si>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</si>
  <si>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</si>
  <si>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</si>
  <si>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</si>
  <si>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</si>
  <si>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</si>
  <si>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</si>
  <si>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</si>
  <si>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</si>
  <si>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</si>
  <si>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</si>
  <si>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</si>
  <si>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</si>
  <si>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</si>
  <si>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</si>
  <si>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</si>
  <si>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</si>
  <si>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</si>
  <si>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</si>
  <si>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</si>
  <si>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</si>
  <si>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</si>
  <si>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</si>
  <si>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</si>
  <si>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</si>
  <si>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</si>
  <si>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</si>
  <si>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</si>
  <si>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</si>
  <si>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</si>
  <si>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</si>
  <si>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</si>
  <si>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</si>
  <si>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</si>
  <si>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</si>
  <si>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</si>
  <si>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</si>
  <si>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</si>
  <si>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</si>
  <si>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</si>
  <si>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</si>
  <si>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</si>
  <si>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</si>
  <si>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</si>
  <si>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</si>
  <si>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</si>
  <si>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</si>
  <si>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</si>
  <si>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</si>
  <si>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</si>
  <si>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</si>
  <si>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</si>
  <si>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</si>
  <si>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</si>
  <si>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</si>
  <si>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</si>
  <si>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</si>
  <si>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</si>
  <si>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</si>
  <si>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</si>
  <si>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</si>
  <si>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</si>
  <si>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</si>
  <si>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</si>
  <si>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</si>
  <si>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</si>
  <si>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</si>
  <si>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</si>
  <si>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</si>
  <si>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</si>
  <si>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</si>
  <si>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</si>
  <si>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</si>
  <si>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</si>
  <si>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</si>
  <si>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</si>
  <si>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</si>
  <si>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</si>
  <si>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</si>
  <si>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</si>
  <si>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</si>
  <si>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</si>
  <si>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</si>
  <si>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</si>
  <si>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</si>
  <si>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</si>
  <si>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</si>
  <si>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</si>
  <si>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</si>
  <si>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</si>
  <si>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</si>
  <si>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</si>
  <si>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</si>
  <si>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</si>
  <si>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</si>
  <si>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</si>
  <si>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</si>
  <si>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</si>
  <si>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</si>
  <si>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</si>
  <si>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</si>
  <si>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</si>
  <si>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</si>
  <si>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</si>
  <si>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</si>
  <si>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</si>
  <si>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</si>
  <si>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</si>
  <si>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</si>
  <si>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</si>
  <si>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</si>
  <si>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</si>
  <si>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</si>
  <si>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</si>
  <si>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</si>
  <si>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</si>
  <si>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</si>
  <si>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</si>
  <si>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</si>
  <si>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</si>
  <si>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</si>
  <si>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</si>
  <si>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</si>
  <si>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</si>
  <si>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</si>
  <si>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</si>
  <si>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</si>
  <si>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</si>
  <si>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</si>
  <si>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</si>
  <si>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</si>
  <si>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</si>
  <si>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</si>
  <si>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</si>
  <si>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</si>
  <si>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</si>
  <si>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</si>
  <si>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</si>
  <si>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</si>
  <si>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</si>
  <si>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</si>
  <si>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</si>
  <si>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</si>
  <si>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</si>
  <si>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</si>
  <si>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</si>
  <si>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</si>
  <si>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</si>
  <si>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</si>
  <si>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</si>
  <si>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</si>
  <si>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</si>
  <si>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</si>
  <si>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</si>
  <si>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</si>
  <si>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</si>
  <si>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</si>
  <si>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</si>
  <si>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</si>
  <si>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</si>
  <si>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</si>
  <si>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</si>
  <si>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</si>
  <si>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</si>
  <si>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</si>
  <si>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</si>
  <si>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</si>
  <si>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</si>
  <si>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</si>
  <si>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</si>
  <si>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</si>
  <si>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</si>
  <si>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</si>
  <si>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</si>
  <si>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</si>
  <si>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</si>
  <si>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</si>
  <si>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</si>
  <si>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</si>
  <si>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</si>
  <si>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</si>
  <si>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</si>
  <si>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</si>
  <si>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</si>
  <si>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</si>
  <si>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</si>
  <si>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</si>
  <si>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</si>
  <si>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</si>
  <si>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</si>
  <si>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</si>
  <si>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</si>
  <si>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</si>
  <si>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</si>
  <si>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</si>
  <si>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</si>
  <si>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</si>
  <si>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</si>
  <si>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</si>
  <si>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</si>
  <si>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</si>
  <si>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</si>
  <si>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</si>
  <si>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</si>
  <si>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</si>
  <si>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</si>
  <si>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</si>
  <si>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</si>
  <si>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</si>
  <si>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</si>
  <si>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</si>
  <si>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</si>
  <si>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</si>
  <si>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</si>
  <si>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</si>
  <si>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</si>
  <si>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</si>
  <si>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</si>
  <si>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</si>
  <si>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</si>
  <si>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</si>
  <si>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</si>
  <si>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</si>
  <si>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</si>
  <si>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</si>
  <si>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</si>
  <si>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</si>
  <si>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</si>
  <si>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</si>
  <si>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</si>
  <si>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</si>
  <si>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</si>
  <si>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</si>
  <si>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</si>
  <si>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</si>
  <si>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</si>
  <si>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</si>
  <si>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</si>
  <si>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</si>
  <si>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</si>
  <si>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</si>
  <si>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</si>
  <si>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</si>
  <si>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</si>
  <si>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</si>
  <si>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</si>
  <si>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</si>
  <si>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</si>
  <si>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</si>
  <si>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</si>
  <si>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</si>
  <si>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</si>
  <si>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</si>
  <si>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</si>
  <si>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</si>
  <si>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</si>
  <si>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</si>
  <si>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</si>
  <si>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</si>
  <si>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</si>
  <si>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</si>
  <si>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</si>
  <si>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</si>
  <si>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</si>
  <si>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</si>
  <si>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</si>
  <si>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</si>
  <si>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</si>
  <si>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</si>
  <si>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</si>
  <si>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</si>
  <si>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</si>
  <si>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</si>
  <si>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</si>
  <si>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</si>
  <si>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</si>
  <si>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</si>
  <si>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</si>
  <si>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</si>
  <si>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</si>
  <si>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</si>
  <si>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</si>
  <si>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</si>
  <si>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</si>
  <si>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</si>
  <si>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</si>
  <si>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</si>
  <si>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</si>
  <si>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</si>
  <si>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</si>
  <si>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</si>
  <si>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</si>
  <si>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</si>
  <si>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</si>
  <si>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</si>
  <si>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</si>
  <si>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</si>
  <si>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</si>
  <si>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</si>
  <si>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</si>
  <si>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</si>
  <si>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</si>
  <si>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</si>
  <si>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</si>
  <si>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</si>
  <si>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</si>
  <si>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</si>
  <si>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</si>
  <si>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</si>
  <si>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</si>
  <si>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</si>
  <si>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</si>
  <si>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</si>
  <si>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</si>
  <si>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</si>
  <si>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</si>
  <si>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</si>
  <si>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</si>
  <si>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</si>
  <si>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</si>
  <si>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</si>
  <si>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</si>
  <si>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</si>
  <si>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</si>
  <si>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</si>
  <si>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</si>
  <si>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</si>
  <si>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</si>
  <si>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</si>
  <si>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</si>
  <si>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</si>
  <si>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</si>
  <si>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</si>
  <si>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</si>
  <si>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</si>
  <si>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</si>
  <si>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</si>
  <si>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</si>
  <si>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</si>
  <si>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</si>
  <si>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</si>
  <si>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</si>
  <si>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</si>
  <si>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</si>
  <si>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</si>
  <si>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</si>
  <si>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</si>
  <si>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</si>
  <si>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</si>
  <si>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</si>
  <si>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</si>
  <si>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</si>
  <si>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</si>
  <si>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</si>
  <si>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</si>
  <si>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</si>
  <si>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</si>
  <si>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</si>
  <si>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</si>
  <si>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</si>
  <si>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</si>
  <si>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</si>
  <si>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</si>
  <si>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</si>
  <si>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</si>
  <si>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</si>
  <si>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</si>
  <si>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</si>
  <si>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</si>
  <si>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</si>
  <si>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</si>
  <si>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</si>
  <si>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</si>
  <si>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</si>
  <si>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</si>
  <si>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</si>
  <si>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</si>
  <si>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</si>
  <si>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</si>
  <si>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</si>
  <si>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</si>
  <si>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</si>
  <si>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</si>
  <si>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</si>
  <si>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</si>
  <si>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</si>
  <si>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</si>
  <si>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</si>
  <si>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</si>
  <si>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</si>
  <si>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</si>
  <si>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</si>
  <si>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</si>
  <si>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</si>
  <si>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</si>
  <si>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</si>
  <si>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</si>
  <si>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</si>
  <si>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</si>
  <si>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</si>
  <si>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</si>
  <si>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</si>
  <si>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</si>
  <si>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</si>
  <si>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</si>
  <si>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</si>
  <si>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</si>
  <si>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</si>
  <si>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</si>
  <si>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</si>
  <si>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</si>
  <si>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</si>
  <si>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</si>
  <si>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</si>
  <si>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</si>
  <si>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</si>
  <si>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</si>
  <si>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</si>
  <si>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</si>
  <si>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</si>
  <si>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</si>
  <si>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</si>
  <si>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</si>
  <si>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</si>
  <si>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</si>
  <si>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</si>
  <si>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</si>
  <si>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</si>
  <si>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</si>
  <si>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</si>
  <si>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</si>
  <si>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</si>
  <si>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</si>
  <si>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</si>
  <si>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</si>
  <si>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</si>
  <si>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</si>
  <si>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</si>
  <si>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</si>
  <si>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</si>
  <si>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</si>
  <si>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</si>
  <si>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</si>
  <si>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</si>
  <si>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</si>
  <si>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</si>
  <si>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</si>
  <si>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</si>
  <si>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</si>
  <si>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</si>
  <si>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</si>
  <si>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</si>
  <si>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</si>
  <si>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</si>
  <si>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</si>
  <si>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</si>
  <si>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</si>
  <si>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</si>
  <si>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</si>
  <si>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</si>
  <si>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</si>
  <si>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</si>
  <si>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</si>
  <si>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</si>
  <si>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</si>
  <si>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</si>
  <si>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</si>
  <si>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</si>
  <si>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</si>
  <si>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</si>
  <si>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</si>
  <si>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</si>
  <si>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</si>
  <si>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</si>
  <si>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</si>
  <si>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</si>
  <si>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</si>
  <si>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</si>
  <si>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</si>
  <si>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</si>
  <si>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</si>
  <si>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</si>
  <si>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</si>
  <si>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</si>
  <si>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</si>
  <si>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</si>
  <si>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</si>
  <si>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</si>
  <si>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</si>
  <si>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</si>
  <si>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</si>
  <si>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</si>
  <si>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</si>
  <si>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</si>
  <si>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</si>
  <si>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</si>
  <si>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</si>
  <si>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</si>
  <si>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</si>
  <si>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</si>
  <si>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</si>
  <si>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</si>
  <si>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</si>
  <si>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</si>
  <si>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</si>
  <si>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</si>
  <si>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</si>
  <si>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</si>
  <si>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</si>
  <si>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</si>
  <si>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</si>
  <si>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</si>
  <si>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</si>
  <si>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</si>
  <si>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</si>
  <si>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</si>
  <si>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</si>
  <si>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</si>
  <si>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</si>
  <si>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</si>
  <si>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</si>
  <si>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</si>
  <si>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</si>
  <si>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</si>
  <si>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</si>
  <si>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</si>
  <si>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</si>
  <si>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</si>
  <si>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</si>
  <si>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</si>
  <si>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</si>
  <si>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</si>
  <si>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</si>
  <si>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</si>
  <si>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</si>
  <si>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</si>
  <si>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</si>
  <si>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</si>
  <si>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</si>
  <si>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</si>
  <si>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</si>
  <si>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</si>
  <si>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</si>
  <si>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</si>
  <si>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</si>
  <si>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</si>
  <si>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</si>
  <si>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</si>
  <si>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</si>
  <si>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</si>
  <si>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</si>
  <si>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</si>
  <si>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</si>
  <si>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</si>
  <si>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</si>
  <si>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</si>
  <si>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</si>
  <si>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</si>
  <si>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</si>
  <si>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</si>
  <si>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</si>
  <si>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</si>
  <si>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</si>
  <si>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</si>
  <si>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</si>
  <si>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</si>
  <si>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</si>
  <si>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</si>
  <si>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</si>
  <si>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</si>
  <si>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</si>
  <si>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</si>
  <si>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</si>
  <si>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</si>
  <si>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</si>
  <si>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</si>
  <si>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</si>
  <si>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</si>
  <si>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</si>
  <si>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</si>
  <si>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</si>
  <si>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</si>
  <si>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</si>
  <si>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</si>
  <si>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</si>
  <si>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</si>
  <si>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</si>
  <si>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</si>
  <si>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</si>
  <si>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</si>
  <si>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</si>
  <si>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</si>
  <si>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</si>
  <si>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</si>
  <si>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</si>
  <si>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</si>
  <si>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</si>
  <si>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</si>
  <si>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</si>
  <si>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</si>
  <si>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</si>
  <si>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</si>
  <si>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</si>
  <si>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</si>
  <si>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</si>
  <si>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</si>
  <si>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</si>
  <si>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</si>
  <si>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</si>
  <si>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</si>
  <si>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</si>
  <si>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</si>
  <si>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</si>
  <si>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</si>
  <si>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</si>
  <si>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</si>
  <si>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</si>
  <si>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</si>
  <si>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</si>
  <si>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</si>
  <si>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</si>
  <si>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</si>
  <si>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</si>
  <si>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</si>
  <si>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</si>
  <si>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</si>
  <si>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</si>
  <si>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</si>
  <si>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</si>
  <si>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</si>
  <si>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</si>
  <si>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</si>
  <si>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</si>
  <si>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</si>
  <si>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</si>
  <si>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</si>
  <si>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</si>
  <si>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</si>
  <si>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</si>
  <si>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</si>
  <si>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</si>
  <si>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</si>
  <si>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</si>
  <si>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</si>
  <si>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</si>
  <si>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</si>
  <si>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</si>
  <si>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</si>
  <si>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</si>
  <si>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</si>
  <si>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</si>
  <si>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</si>
  <si>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</si>
  <si>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</si>
  <si>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</si>
  <si>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</si>
  <si>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</si>
  <si>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</si>
  <si>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</si>
  <si>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</si>
  <si>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</si>
  <si>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</si>
  <si>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</si>
  <si>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</si>
  <si>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</si>
  <si>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</si>
  <si>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</si>
  <si>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</si>
  <si>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</si>
  <si>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</si>
  <si>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</si>
  <si>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</si>
  <si>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</si>
  <si>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</si>
  <si>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</si>
  <si>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</si>
  <si>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</si>
  <si>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</si>
  <si>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</si>
  <si>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</si>
  <si>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</si>
  <si>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</si>
  <si>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</si>
  <si>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</si>
  <si>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</si>
  <si>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</si>
  <si>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</si>
  <si>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</si>
  <si>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</si>
  <si>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</si>
  <si>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</si>
  <si>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</si>
  <si>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</si>
  <si>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</si>
  <si>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</si>
  <si>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</si>
  <si>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</si>
  <si>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</si>
  <si>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</si>
  <si>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</si>
  <si>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</si>
  <si>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</si>
  <si>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</si>
  <si>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</si>
  <si>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</si>
  <si>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</si>
  <si>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</si>
  <si>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</si>
  <si>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</si>
  <si>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</si>
  <si>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</si>
  <si>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</si>
  <si>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</si>
  <si>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</si>
  <si>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</si>
  <si>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</si>
  <si>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</si>
  <si>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</si>
  <si>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</si>
  <si>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</si>
  <si>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</si>
  <si>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</si>
  <si>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</si>
  <si>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</si>
  <si>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</si>
  <si>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</si>
  <si>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</si>
  <si>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</si>
  <si>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</si>
  <si>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</si>
  <si>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</si>
  <si>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</si>
  <si>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</si>
  <si>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</si>
  <si>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</si>
  <si>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</si>
  <si>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</si>
  <si>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</si>
  <si>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</si>
  <si>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</si>
  <si>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</si>
  <si>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</si>
  <si>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</si>
  <si>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</si>
  <si>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</si>
  <si>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</si>
  <si>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</si>
  <si>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</si>
  <si>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</si>
  <si>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</si>
  <si>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</si>
  <si>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</si>
  <si>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</si>
  <si>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</si>
  <si>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</si>
  <si>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</si>
  <si>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</si>
  <si>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</si>
  <si>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</si>
  <si>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</si>
  <si>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</si>
  <si>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</si>
  <si>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</si>
  <si>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</si>
  <si>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</si>
  <si>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</si>
  <si>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</si>
  <si>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</si>
  <si>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</si>
  <si>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</si>
  <si>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</si>
  <si>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</si>
  <si>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</si>
  <si>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</si>
  <si>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</si>
  <si>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</si>
  <si>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</si>
  <si>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</si>
  <si>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</si>
  <si>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</si>
  <si>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</si>
  <si>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</si>
  <si>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</si>
  <si>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</si>
  <si>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</si>
  <si>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</si>
  <si>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</si>
  <si>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</si>
  <si>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</si>
  <si>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</si>
  <si>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</si>
  <si>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</si>
  <si>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</si>
  <si>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</si>
  <si>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</si>
  <si>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</si>
  <si>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</si>
  <si>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</si>
  <si>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</si>
  <si>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</si>
  <si>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</si>
  <si>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</si>
  <si>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</si>
  <si>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</si>
  <si>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</si>
  <si>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</si>
  <si>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</si>
  <si>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</si>
  <si>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</si>
  <si>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</si>
  <si>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</si>
  <si>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</si>
  <si>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</si>
  <si>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</si>
  <si>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</si>
  <si>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</si>
  <si>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</si>
  <si>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</si>
  <si>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</si>
  <si>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</si>
  <si>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</si>
  <si>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</si>
  <si>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</si>
  <si>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</si>
  <si>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</si>
  <si>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</si>
  <si>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</si>
  <si>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</si>
  <si>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</si>
  <si>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</si>
  <si>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</si>
  <si>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</si>
  <si>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</si>
  <si>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</si>
  <si>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</si>
  <si>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</si>
  <si>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</si>
  <si>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</si>
  <si>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</si>
  <si>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</si>
  <si>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</si>
  <si>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</si>
  <si>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</si>
  <si>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</si>
  <si>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</si>
  <si>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</si>
  <si>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</si>
  <si>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</si>
  <si>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</si>
  <si>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</si>
  <si>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</si>
  <si>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</si>
  <si>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</si>
  <si>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</si>
  <si>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</si>
  <si>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</si>
  <si>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</si>
  <si>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</si>
  <si>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</si>
  <si>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</si>
  <si>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</si>
  <si>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</si>
  <si>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</si>
  <si>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</si>
  <si>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</si>
  <si>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</si>
  <si>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</si>
  <si>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</si>
  <si>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</si>
  <si>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</si>
  <si>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</si>
  <si>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</si>
  <si>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</si>
  <si>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</si>
  <si>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</si>
  <si>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</si>
  <si>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</si>
  <si>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</si>
  <si>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</si>
  <si>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</si>
  <si>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</si>
  <si>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</si>
  <si>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</si>
  <si>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</si>
  <si>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</si>
  <si>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</si>
  <si>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</si>
  <si>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</si>
  <si>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</si>
  <si>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</si>
  <si>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</si>
  <si>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</si>
  <si>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</si>
  <si>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</si>
  <si>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</si>
  <si>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</si>
  <si>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</si>
  <si>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</si>
  <si>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</si>
  <si>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</si>
  <si>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</si>
  <si>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</si>
  <si>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</si>
  <si>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</si>
  <si>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</si>
  <si>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</si>
  <si>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</si>
  <si>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</si>
  <si>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</si>
  <si>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</si>
  <si>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</si>
  <si>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</si>
  <si>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</si>
  <si>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</si>
  <si>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</si>
  <si>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</si>
  <si>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</si>
  <si>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</si>
  <si>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</si>
  <si>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</si>
  <si>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</si>
  <si>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</si>
  <si>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</si>
  <si>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</si>
  <si>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</si>
  <si>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</si>
  <si>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</si>
  <si>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</si>
  <si>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</si>
  <si>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</si>
  <si>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</si>
  <si>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</si>
  <si>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</si>
  <si>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</si>
  <si>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</si>
  <si>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</si>
  <si>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</si>
  <si>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</si>
  <si>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</si>
  <si>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</si>
  <si>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</si>
  <si>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</si>
  <si>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</si>
  <si>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</si>
  <si>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</si>
  <si>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</si>
  <si>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</si>
  <si>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</si>
  <si>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</si>
  <si>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</si>
  <si>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</si>
  <si>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</si>
  <si>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</si>
  <si>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</si>
  <si>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</si>
  <si>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</si>
  <si>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</si>
  <si>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</si>
  <si>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</si>
  <si>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</si>
  <si>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</si>
  <si>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</si>
  <si>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</si>
  <si>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</si>
  <si>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</si>
  <si>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</si>
  <si>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</si>
  <si>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</si>
  <si>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</si>
  <si>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</si>
  <si>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</si>
  <si>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</si>
  <si>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</si>
  <si>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</si>
  <si>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</si>
  <si>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</si>
  <si>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</si>
  <si>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</si>
  <si>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</si>
  <si>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</si>
  <si>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</si>
  <si>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</si>
  <si>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</si>
  <si>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</si>
  <si>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</si>
  <si>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</si>
  <si>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</si>
  <si>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</si>
  <si>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</si>
  <si>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</si>
  <si>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</si>
  <si>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</si>
  <si>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</si>
  <si>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</si>
  <si>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</si>
  <si>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</si>
  <si>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</si>
  <si>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</si>
  <si>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</si>
  <si>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</si>
  <si>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</si>
  <si>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</si>
  <si>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</si>
  <si>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</si>
  <si>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</si>
  <si>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</si>
  <si>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</si>
  <si>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</si>
  <si>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</si>
  <si>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</si>
  <si>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</si>
  <si>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</si>
  <si>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</si>
  <si>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</si>
  <si>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</si>
  <si>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</si>
  <si>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</si>
  <si>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</si>
  <si>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</si>
  <si>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</si>
  <si>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</si>
  <si>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</si>
  <si>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</si>
  <si>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</si>
  <si>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</si>
  <si>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</si>
  <si>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</si>
  <si>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</si>
  <si>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</si>
  <si>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</si>
  <si>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</si>
  <si>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</si>
  <si>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</si>
  <si>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</si>
  <si>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</si>
  <si>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</si>
  <si>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</si>
  <si>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</si>
  <si>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</si>
  <si>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</si>
  <si>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</si>
  <si>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</si>
  <si>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</si>
  <si>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</si>
  <si>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</si>
  <si>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</si>
  <si>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</si>
  <si>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</si>
  <si>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</si>
  <si>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</si>
  <si>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</si>
  <si>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</si>
  <si>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</si>
  <si>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</si>
  <si>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</si>
  <si>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</si>
  <si>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</si>
  <si>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</si>
  <si>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</si>
  <si>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</si>
  <si>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</si>
  <si>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</si>
  <si>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</si>
  <si>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</si>
  <si>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</si>
  <si>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</si>
  <si>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</si>
  <si>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</si>
  <si>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</si>
  <si>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</si>
  <si>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</si>
  <si>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</si>
  <si>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</si>
  <si>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</si>
  <si>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</si>
  <si>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</si>
  <si>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</si>
  <si>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</si>
  <si>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</si>
  <si>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</si>
  <si>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</si>
  <si>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</si>
  <si>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</si>
  <si>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</si>
  <si>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</si>
  <si>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</si>
  <si>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</si>
  <si>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</si>
  <si>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</si>
  <si>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</si>
  <si>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</si>
  <si>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</si>
  <si>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</si>
  <si>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</si>
  <si>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</si>
  <si>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</si>
  <si>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</si>
  <si>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</si>
  <si>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</si>
  <si>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</si>
  <si>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</si>
  <si>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</si>
  <si>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</si>
  <si>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</si>
  <si>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</si>
  <si>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</si>
  <si>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</si>
  <si>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</si>
  <si>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</si>
  <si>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</si>
  <si>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</si>
  <si>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</si>
  <si>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</si>
  <si>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</si>
  <si>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</si>
  <si>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</si>
  <si>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</si>
  <si>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</si>
  <si>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</si>
  <si>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</si>
  <si>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</si>
  <si>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</si>
  <si>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</si>
  <si>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</si>
  <si>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</si>
  <si>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</si>
  <si>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</si>
  <si>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</si>
  <si>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</si>
  <si>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</si>
  <si>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</si>
  <si>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</si>
  <si>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</si>
  <si>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</si>
  <si>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</si>
  <si>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</si>
  <si>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</si>
  <si>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</si>
  <si>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</si>
  <si>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</si>
  <si>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</si>
  <si>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</si>
  <si>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</si>
  <si>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</si>
  <si>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</si>
  <si>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</si>
  <si>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</si>
  <si>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</si>
  <si>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</si>
  <si>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</si>
  <si>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</si>
  <si>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</si>
  <si>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</si>
  <si>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</si>
  <si>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</si>
  <si>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</si>
  <si>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</si>
  <si>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</si>
  <si>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</si>
  <si>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</si>
  <si>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</si>
  <si>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</si>
  <si>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</si>
  <si>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</si>
  <si>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</si>
  <si>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</si>
  <si>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</si>
  <si>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</si>
  <si>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</si>
  <si>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</si>
  <si>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</si>
  <si>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</si>
  <si>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</si>
  <si>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</si>
  <si>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</si>
  <si>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</si>
  <si>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</si>
  <si>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</si>
  <si>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</si>
  <si>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</si>
  <si>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</si>
  <si>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</si>
  <si>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</si>
  <si>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</si>
  <si>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</si>
  <si>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</si>
  <si>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</si>
  <si>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</si>
  <si>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</si>
  <si>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</si>
  <si>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</si>
  <si>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</si>
  <si>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</si>
  <si>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</si>
  <si>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</si>
  <si>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</si>
  <si>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</si>
  <si>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</si>
  <si>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</si>
  <si>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</si>
  <si>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</si>
  <si>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</si>
  <si>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</si>
  <si>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</si>
  <si>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</si>
  <si>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</si>
  <si>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</si>
  <si>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</si>
  <si>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</si>
  <si>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</si>
  <si>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</si>
  <si>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</si>
  <si>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</si>
  <si>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</si>
  <si>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</si>
  <si>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</si>
  <si>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</si>
  <si>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</si>
  <si>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</si>
  <si>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</si>
  <si>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</si>
  <si>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</si>
  <si>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</si>
  <si>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</si>
  <si>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</si>
  <si>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</si>
  <si>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</si>
  <si>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</si>
  <si>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</si>
  <si>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</si>
  <si>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</si>
  <si>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</si>
  <si>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</si>
  <si>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</si>
  <si>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</si>
  <si>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</si>
  <si>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</si>
  <si>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</si>
  <si>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</si>
  <si>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</si>
  <si>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</si>
  <si>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</si>
  <si>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</si>
  <si>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</si>
  <si>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</si>
  <si>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</si>
  <si>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</si>
  <si>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</si>
  <si>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</si>
  <si>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</si>
  <si>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</si>
  <si>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</si>
  <si>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</si>
  <si>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</si>
  <si>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</si>
  <si>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</si>
  <si>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</si>
  <si>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</si>
  <si>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</si>
  <si>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</si>
  <si>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</si>
  <si>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</si>
  <si>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</si>
  <si>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</si>
  <si>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</si>
  <si>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</si>
  <si>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</si>
  <si>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</si>
  <si>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</si>
  <si>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</si>
  <si>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</si>
  <si>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</si>
  <si>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</si>
  <si>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</si>
  <si>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</si>
  <si>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</si>
  <si>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</si>
  <si>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</si>
  <si>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</si>
  <si>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</si>
  <si>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</si>
  <si>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</si>
  <si>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</si>
  <si>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</si>
  <si>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</si>
  <si>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</si>
  <si>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</si>
  <si>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</si>
  <si>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</si>
  <si>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</si>
  <si>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</si>
  <si>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</si>
  <si>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</si>
  <si>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</si>
  <si>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</si>
  <si>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</si>
  <si>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</si>
  <si>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</si>
  <si>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</si>
  <si>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</si>
  <si>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</si>
  <si>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</si>
  <si>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</si>
  <si>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</si>
  <si>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</si>
  <si>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</si>
  <si>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</si>
  <si>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</si>
  <si>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</si>
  <si>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</si>
  <si>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</si>
  <si>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</si>
  <si>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</si>
  <si>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</si>
  <si>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</si>
  <si>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</si>
  <si>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</si>
  <si>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</si>
  <si>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</si>
  <si>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</si>
  <si>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</si>
  <si>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</si>
  <si>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</si>
  <si>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</si>
  <si>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</si>
  <si>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</si>
  <si>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</si>
  <si>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</si>
  <si>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</si>
  <si>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</si>
  <si>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</si>
  <si>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</si>
  <si>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</si>
  <si>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</si>
  <si>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</si>
  <si>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</si>
  <si>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</si>
  <si>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</si>
  <si>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</si>
  <si>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</si>
  <si>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</si>
  <si>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</si>
  <si>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</si>
  <si>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</si>
  <si>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</si>
  <si>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</si>
  <si>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</si>
  <si>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</si>
  <si>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</si>
  <si>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</si>
  <si>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</si>
  <si>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</si>
  <si>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</si>
  <si>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</si>
  <si>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</si>
  <si>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</si>
  <si>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</si>
  <si>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</si>
  <si>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</si>
  <si>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</si>
  <si>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</si>
  <si>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</si>
  <si>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</si>
  <si>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</si>
  <si>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</si>
  <si>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</si>
  <si>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</si>
  <si>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</si>
  <si>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</si>
  <si>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</si>
  <si>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</si>
  <si>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</si>
  <si>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</si>
  <si>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</si>
  <si>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</si>
  <si>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</si>
  <si>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</si>
  <si>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</si>
  <si>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</si>
  <si>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</si>
  <si>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</si>
  <si>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</si>
  <si>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</si>
  <si>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</si>
  <si>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</si>
  <si>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</si>
  <si>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</si>
  <si>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</si>
  <si>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</si>
  <si>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</si>
  <si>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</si>
  <si>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</si>
  <si>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</si>
  <si>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</si>
  <si>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</si>
  <si>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</si>
  <si>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</si>
  <si>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</si>
  <si>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</si>
  <si>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</si>
  <si>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</si>
  <si>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</si>
  <si>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</si>
  <si>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</si>
  <si>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</si>
  <si>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</si>
  <si>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</si>
  <si>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</si>
  <si>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</si>
  <si>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</si>
  <si>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</si>
  <si>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</si>
  <si>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</si>
  <si>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</si>
  <si>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</si>
  <si>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</si>
  <si>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</si>
  <si>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</si>
  <si>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</si>
  <si>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</si>
  <si>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</si>
  <si>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</si>
  <si>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</si>
  <si>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</si>
  <si>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</si>
  <si>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</si>
  <si>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</si>
  <si>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</si>
  <si>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</si>
  <si>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</si>
  <si>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</si>
  <si>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</si>
  <si>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</si>
  <si>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</si>
  <si>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</si>
  <si>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</si>
  <si>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</si>
  <si>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</si>
  <si>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</si>
  <si>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</si>
  <si>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</si>
  <si>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</si>
  <si>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</si>
  <si>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</si>
  <si>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</si>
  <si>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</si>
  <si>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</si>
  <si>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</si>
  <si>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</si>
  <si>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</si>
  <si>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</si>
  <si>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</si>
  <si>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</si>
  <si>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</si>
  <si>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</si>
  <si>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</si>
  <si>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</si>
  <si>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</si>
  <si>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</si>
  <si>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</si>
  <si>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</si>
  <si>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</si>
  <si>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</si>
  <si>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</si>
  <si>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</si>
  <si>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</si>
  <si>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</si>
  <si>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</si>
  <si>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</si>
  <si>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</si>
  <si>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</si>
  <si>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</si>
  <si>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</si>
  <si>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</si>
  <si>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</si>
  <si>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</si>
  <si>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</si>
  <si>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</si>
  <si>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</si>
  <si>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</si>
  <si>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</si>
  <si>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</si>
  <si>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</si>
  <si>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</si>
  <si>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</si>
  <si>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</si>
  <si>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</si>
  <si>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</si>
  <si>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</si>
  <si>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</si>
  <si>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</si>
  <si>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</si>
  <si>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</si>
  <si>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</si>
  <si>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</si>
  <si>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</si>
  <si>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</si>
  <si>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</si>
  <si>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</si>
  <si>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</si>
  <si>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</si>
  <si>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</si>
  <si>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</si>
  <si>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</si>
  <si>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</si>
  <si>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</si>
  <si>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</si>
  <si>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</si>
  <si>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</si>
  <si>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</si>
  <si>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</si>
  <si>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</si>
  <si>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</si>
  <si>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</si>
  <si>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</si>
  <si>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</si>
  <si>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</si>
  <si>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</si>
  <si>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</si>
  <si>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</si>
  <si>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</si>
  <si>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</si>
  <si>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</si>
  <si>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</si>
  <si>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</si>
  <si>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</si>
  <si>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</si>
  <si>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</si>
  <si>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</si>
  <si>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</si>
  <si>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</si>
  <si>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</si>
  <si>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</si>
  <si>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</si>
  <si>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</si>
  <si>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</si>
  <si>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</si>
  <si>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</si>
  <si>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</si>
  <si>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</si>
  <si>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</si>
  <si>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</si>
  <si>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</si>
  <si>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</si>
  <si>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</si>
  <si>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</si>
  <si>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</si>
  <si>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</si>
  <si>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</si>
  <si>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</si>
  <si>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</si>
  <si>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</si>
  <si>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</si>
  <si>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</si>
  <si>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</si>
  <si>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</si>
  <si>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</si>
  <si>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</si>
  <si>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</si>
  <si>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</si>
  <si>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</si>
  <si>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</si>
  <si>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</si>
  <si>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</si>
  <si>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</si>
  <si>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</si>
  <si>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</si>
  <si>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</si>
  <si>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</si>
  <si>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</si>
  <si>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</si>
  <si>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</si>
  <si>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</si>
  <si>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</si>
  <si>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</si>
  <si>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</si>
  <si>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</si>
  <si>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</si>
  <si>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</si>
  <si>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</si>
  <si>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</si>
  <si>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</si>
  <si>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</si>
  <si>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</si>
  <si>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</si>
  <si>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</si>
  <si>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</si>
  <si>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</si>
  <si>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</si>
  <si>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</si>
  <si>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</si>
  <si>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</si>
  <si>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</si>
  <si>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</si>
  <si>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</si>
  <si>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</si>
  <si>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</si>
  <si>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</si>
  <si>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</si>
  <si>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</si>
  <si>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</si>
  <si>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</si>
  <si>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</si>
  <si>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</si>
  <si>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</si>
  <si>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</si>
  <si>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</si>
  <si>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</si>
  <si>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</si>
  <si>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</si>
  <si>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</si>
  <si>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</si>
  <si>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</si>
  <si>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</si>
  <si>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</si>
  <si>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</si>
  <si>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</si>
  <si>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</si>
  <si>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</si>
  <si>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</si>
  <si>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</si>
  <si>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</si>
  <si>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</si>
  <si>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</si>
  <si>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</si>
  <si>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</si>
  <si>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</si>
  <si>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</si>
  <si>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</si>
  <si>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</si>
  <si>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</si>
  <si>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</si>
  <si>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</si>
  <si>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</si>
  <si>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</si>
  <si>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</si>
  <si>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</si>
  <si>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</si>
  <si>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</si>
  <si>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</si>
  <si>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</si>
  <si>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</si>
  <si>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</si>
  <si>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</si>
  <si>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</si>
  <si>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</si>
  <si>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</si>
  <si>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</si>
  <si>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</si>
  <si>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</si>
  <si>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</si>
  <si>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</si>
  <si>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</si>
  <si>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</si>
  <si>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</si>
  <si>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</si>
  <si>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</si>
  <si>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</si>
  <si>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</si>
  <si>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</si>
  <si>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</si>
  <si>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</si>
  <si>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</si>
  <si>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</si>
  <si>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</si>
  <si>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</si>
  <si>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</si>
  <si>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</si>
  <si>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</si>
  <si>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</si>
  <si>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</si>
  <si>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</si>
  <si>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</si>
  <si>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</si>
  <si>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</si>
  <si>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</si>
  <si>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</si>
  <si>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</si>
  <si>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</si>
  <si>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</si>
  <si>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</si>
  <si>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</si>
  <si>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</si>
  <si>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</si>
  <si>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</si>
  <si>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</si>
  <si>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</si>
  <si>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</si>
  <si>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</si>
  <si>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</si>
  <si>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</si>
  <si>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</si>
  <si>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</si>
  <si>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</si>
  <si>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</si>
  <si>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</si>
  <si>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</si>
  <si>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</si>
  <si>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</si>
  <si>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</si>
  <si>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</si>
  <si>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</si>
  <si>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</si>
  <si>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</si>
  <si>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</si>
  <si>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</si>
  <si>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</si>
  <si>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</si>
  <si>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</si>
  <si>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</si>
  <si>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</si>
  <si>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</si>
  <si>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</si>
  <si>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</si>
  <si>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</si>
  <si>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</si>
  <si>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</si>
  <si>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</si>
  <si>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</si>
  <si>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</si>
  <si>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</si>
  <si>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</si>
  <si>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</si>
  <si>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</si>
  <si>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</si>
  <si>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</si>
  <si>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</si>
  <si>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</si>
  <si>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</si>
  <si>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</si>
  <si>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</si>
  <si>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</si>
  <si>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</si>
  <si>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</si>
  <si>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</si>
  <si>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</si>
  <si>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</si>
  <si>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</si>
  <si>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</si>
  <si>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</si>
  <si>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</si>
  <si>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</si>
  <si>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</si>
  <si>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</si>
  <si>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</si>
  <si>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</si>
  <si>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</si>
  <si>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</si>
  <si>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</si>
  <si>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</si>
  <si>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</si>
  <si>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</si>
  <si>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</si>
  <si>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</si>
  <si>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</si>
  <si>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</si>
  <si>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</si>
  <si>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</si>
  <si>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</si>
  <si>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</si>
  <si>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</si>
  <si>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</si>
  <si>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</si>
  <si>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</si>
  <si>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</si>
  <si>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</si>
  <si>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</si>
  <si>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</si>
  <si>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</si>
  <si>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</si>
  <si>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</si>
  <si>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</si>
  <si>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</si>
  <si>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</si>
  <si>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</si>
  <si>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</si>
  <si>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</si>
  <si>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</si>
  <si>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</si>
  <si>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</si>
  <si>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</si>
  <si>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</si>
  <si>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</si>
  <si>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</si>
  <si>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</si>
  <si>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</si>
  <si>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</si>
  <si>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</si>
  <si>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</si>
  <si>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</si>
  <si>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</si>
  <si>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</si>
  <si>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</si>
  <si>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</si>
  <si>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</si>
  <si>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</si>
  <si>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</si>
  <si>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</si>
  <si>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</si>
  <si>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</si>
  <si>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</si>
  <si>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</si>
  <si>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</si>
  <si>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</si>
  <si>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</si>
  <si>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</si>
  <si>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</si>
  <si>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</si>
  <si>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</si>
  <si>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</si>
  <si>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</si>
  <si>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</si>
  <si>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</si>
  <si>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</si>
  <si>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</si>
  <si>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</si>
  <si>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</si>
  <si>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</si>
  <si>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</si>
  <si>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</si>
  <si>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</si>
  <si>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</si>
  <si>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</si>
  <si>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</si>
  <si>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</si>
  <si>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</si>
  <si>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</si>
  <si>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</si>
  <si>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</si>
  <si>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</si>
  <si>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</si>
  <si>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</si>
  <si>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</si>
  <si>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</si>
  <si>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</si>
  <si>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</si>
  <si>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</si>
  <si>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</si>
  <si>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</si>
  <si>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</si>
  <si>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</si>
  <si>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</si>
  <si>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</si>
  <si>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</si>
  <si>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</si>
  <si>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</si>
  <si>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</si>
  <si>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</si>
  <si>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</si>
  <si>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</si>
  <si>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</si>
  <si>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</si>
  <si>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</si>
  <si>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</si>
  <si>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</si>
  <si>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</si>
  <si>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</si>
  <si>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</si>
  <si>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</si>
  <si>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</si>
  <si>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</si>
  <si>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</si>
  <si>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</si>
  <si>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</si>
  <si>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</si>
  <si>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</si>
  <si>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</si>
  <si>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</si>
  <si>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</si>
  <si>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</si>
  <si>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</si>
  <si>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</si>
  <si>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</si>
  <si>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</si>
  <si>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</si>
  <si>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</si>
  <si>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</si>
  <si>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</si>
  <si>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</si>
  <si>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</si>
  <si>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</si>
  <si>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</si>
  <si>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</si>
  <si>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</si>
  <si>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</si>
  <si>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</si>
  <si>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</si>
  <si>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</si>
  <si>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</si>
  <si>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</si>
  <si>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</si>
  <si>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</si>
  <si>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</si>
  <si>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</si>
  <si>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</si>
  <si>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</si>
  <si>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</si>
  <si>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</si>
  <si>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</si>
  <si>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</si>
  <si>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</si>
  <si>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</si>
  <si>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</si>
  <si>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</si>
  <si>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</si>
  <si>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</si>
  <si>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</si>
  <si>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</si>
  <si>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</si>
  <si>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</si>
  <si>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</si>
  <si>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</si>
  <si>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</si>
  <si>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</si>
  <si>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</si>
  <si>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</si>
  <si>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</si>
  <si>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</si>
  <si>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</si>
  <si>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</si>
  <si>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</si>
  <si>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</si>
  <si>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</si>
  <si>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</si>
  <si>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</si>
  <si>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</si>
  <si>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</si>
  <si>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</si>
  <si>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</si>
  <si>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</si>
  <si>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</si>
  <si>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</si>
  <si>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</si>
  <si>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</si>
  <si>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</si>
  <si>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</si>
  <si>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</si>
  <si>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</si>
  <si>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</si>
  <si>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</si>
  <si>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</si>
  <si>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</si>
  <si>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</si>
  <si>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</si>
  <si>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</si>
  <si>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</si>
  <si>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</si>
  <si>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</si>
  <si>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</si>
  <si>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</si>
  <si>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</si>
  <si>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</si>
  <si>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</si>
  <si>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</si>
  <si>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</si>
  <si>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</si>
  <si>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</si>
  <si>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</si>
  <si>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</si>
  <si>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</si>
  <si>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</si>
  <si>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</si>
  <si>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</si>
  <si>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</si>
  <si>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</si>
  <si>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</si>
  <si>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</si>
  <si>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</si>
  <si>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</si>
  <si>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</si>
  <si>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</si>
  <si>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</si>
  <si>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</si>
  <si>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</si>
  <si>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</si>
  <si>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</si>
  <si>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</si>
  <si>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</si>
  <si>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</si>
  <si>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</si>
  <si>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</si>
  <si>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</si>
  <si>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</si>
  <si>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</si>
  <si>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</si>
  <si>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</si>
  <si>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</si>
  <si>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</si>
  <si>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</si>
  <si>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</si>
  <si>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</si>
  <si>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</si>
  <si>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</si>
  <si>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</si>
  <si>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</si>
  <si>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</si>
  <si>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</si>
  <si>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</si>
  <si>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</si>
  <si>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</si>
  <si>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</si>
  <si>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</si>
  <si>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</si>
  <si>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</si>
  <si>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</si>
  <si>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</si>
  <si>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</si>
  <si>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</si>
  <si>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</si>
  <si>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</si>
  <si>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</si>
  <si>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</si>
  <si>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</si>
  <si>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</si>
  <si>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</si>
  <si>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</si>
  <si>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</si>
  <si>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</si>
  <si>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</si>
  <si>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</si>
  <si>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</si>
  <si>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</si>
  <si>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</si>
  <si>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</si>
  <si>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</si>
  <si>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</si>
  <si>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</si>
  <si>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</si>
  <si>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</si>
  <si>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</si>
  <si>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</si>
  <si>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</si>
  <si>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</si>
  <si>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</si>
  <si>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</si>
  <si>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</si>
  <si>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</si>
  <si>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</si>
  <si>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</si>
  <si>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</si>
  <si>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</si>
  <si>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</si>
  <si>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</si>
  <si>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</si>
  <si>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</si>
  <si>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</si>
  <si>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</si>
  <si>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</si>
  <si>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</si>
  <si>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</si>
  <si>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</si>
  <si>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</si>
  <si>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</si>
  <si>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</si>
  <si>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</si>
  <si>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</si>
  <si>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</si>
  <si>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</si>
  <si>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</si>
  <si>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</si>
  <si>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</si>
  <si>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</si>
  <si>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</si>
  <si>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</si>
  <si>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</si>
  <si>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</si>
  <si>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</si>
  <si>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</si>
  <si>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</si>
  <si>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</si>
  <si>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</si>
  <si>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</si>
  <si>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</si>
  <si>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</si>
  <si>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</si>
  <si>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</si>
  <si>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</si>
  <si>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</si>
  <si>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</si>
  <si>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</si>
  <si>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</si>
  <si>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</si>
  <si>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</si>
  <si>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</si>
  <si>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</si>
  <si>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</si>
  <si>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</si>
  <si>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</si>
  <si>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</si>
  <si>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</si>
  <si>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</si>
  <si>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</si>
  <si>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</si>
  <si>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</si>
  <si>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</si>
  <si>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</si>
  <si>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</si>
  <si>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</si>
  <si>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</si>
  <si>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</si>
  <si>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</si>
  <si>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</si>
  <si>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</si>
  <si>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</si>
  <si>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</si>
  <si>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</si>
  <si>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</si>
  <si>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</si>
  <si>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</si>
  <si>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</si>
  <si>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</si>
  <si>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</si>
  <si>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</si>
  <si>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</si>
  <si>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</si>
  <si>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</si>
  <si>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</si>
  <si>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</si>
  <si>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</si>
  <si>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</si>
  <si>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</si>
  <si>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</si>
  <si>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</si>
  <si>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</si>
  <si>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</si>
  <si>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</si>
  <si>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</si>
  <si>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</si>
  <si>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</si>
  <si>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</si>
  <si>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</si>
  <si>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</si>
  <si>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</si>
  <si>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</si>
  <si>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</si>
  <si>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</si>
  <si>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</si>
  <si>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</si>
  <si>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</si>
  <si>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</si>
  <si>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</si>
  <si>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</si>
  <si>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</si>
  <si>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</si>
  <si>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</si>
  <si>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</si>
  <si>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</si>
  <si>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</si>
  <si>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</si>
  <si>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</si>
  <si>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</si>
  <si>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</si>
  <si>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</si>
  <si>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</si>
  <si>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</si>
  <si>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</si>
  <si>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</si>
  <si>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</si>
  <si>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</si>
  <si>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</si>
  <si>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</si>
  <si>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</si>
  <si>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</si>
  <si>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</si>
  <si>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</si>
  <si>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</si>
  <si>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</si>
  <si>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</si>
  <si>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</si>
  <si>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</si>
  <si>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</si>
  <si>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</si>
  <si>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</si>
  <si>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</si>
  <si>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</si>
  <si>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</si>
  <si>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</si>
  <si>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</si>
  <si>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</si>
  <si>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</si>
  <si>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</si>
  <si>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</si>
  <si>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</si>
  <si>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</si>
  <si>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</si>
  <si>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</si>
  <si>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</si>
  <si>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</si>
  <si>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</si>
  <si>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</si>
  <si>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</si>
  <si>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</si>
  <si>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</si>
  <si>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</si>
  <si>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</si>
  <si>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</si>
  <si>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</si>
  <si>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</si>
  <si>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</si>
  <si>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</si>
  <si>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</si>
  <si>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</si>
  <si>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</si>
  <si>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</si>
  <si>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</si>
  <si>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</si>
  <si>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</si>
  <si>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</si>
  <si>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</si>
  <si>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</si>
  <si>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</si>
  <si>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</si>
  <si>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</si>
  <si>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</si>
  <si>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</si>
  <si>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</si>
  <si>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</si>
  <si>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</si>
  <si>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</si>
  <si>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</si>
  <si>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</si>
  <si>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</si>
  <si>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</si>
  <si>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</si>
  <si>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</si>
  <si>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</si>
  <si>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</si>
  <si>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</si>
  <si>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</si>
  <si>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</si>
  <si>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</si>
  <si>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</si>
  <si>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</si>
  <si>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</si>
  <si>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</si>
  <si>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</si>
  <si>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</si>
  <si>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</si>
  <si>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</si>
  <si>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</si>
  <si>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</si>
  <si>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</si>
  <si>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</si>
  <si>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</si>
  <si>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</si>
  <si>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</si>
  <si>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</si>
  <si>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</si>
  <si>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</si>
  <si>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</si>
  <si>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</si>
  <si>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</si>
  <si>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</si>
  <si>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</si>
  <si>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</si>
  <si>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</si>
  <si>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</si>
  <si>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</si>
  <si>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</si>
  <si>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</si>
  <si>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</si>
  <si>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</si>
  <si>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</si>
  <si>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</si>
  <si>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</si>
  <si>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</si>
  <si>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</si>
  <si>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</si>
  <si>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</si>
  <si>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</si>
  <si>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</si>
  <si>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</si>
  <si>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</si>
  <si>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</si>
  <si>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</si>
  <si>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</si>
  <si>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</si>
  <si>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</si>
  <si>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</si>
  <si>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</si>
  <si>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</si>
  <si>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</si>
  <si>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</si>
  <si>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</si>
  <si>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</si>
  <si>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</si>
  <si>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</si>
  <si>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</si>
  <si>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</si>
  <si>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</si>
  <si>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</si>
  <si>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</si>
  <si>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</si>
  <si>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</si>
  <si>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</si>
  <si>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</si>
  <si>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</si>
  <si>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</si>
  <si>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</si>
  <si>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</si>
  <si>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</si>
  <si>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</si>
  <si>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</si>
  <si>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</si>
  <si>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</si>
  <si>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</si>
  <si>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</si>
  <si>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</si>
  <si>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</si>
  <si>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</si>
  <si>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</si>
  <si>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</si>
  <si>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</si>
  <si>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</si>
  <si>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</si>
  <si>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</si>
  <si>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</si>
  <si>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</si>
  <si>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</si>
  <si>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</si>
  <si>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</si>
  <si>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</si>
  <si>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</si>
  <si>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</si>
  <si>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</si>
  <si>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</si>
  <si>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</si>
  <si>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</si>
  <si>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</si>
  <si>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</si>
  <si>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</si>
  <si>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</si>
  <si>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</si>
  <si>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</si>
  <si>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</si>
  <si>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</si>
  <si>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</si>
  <si>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</si>
  <si>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</si>
  <si>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</si>
  <si>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</si>
  <si>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</si>
  <si>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</si>
  <si>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</si>
  <si>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</si>
  <si>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</si>
  <si>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</si>
  <si>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</si>
  <si>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</si>
  <si>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</si>
  <si>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</si>
  <si>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</si>
  <si>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</si>
  <si>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</si>
  <si>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</si>
  <si>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</si>
  <si>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</si>
  <si>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</si>
  <si>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</si>
  <si>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</si>
  <si>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</si>
  <si>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</si>
  <si>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</si>
  <si>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</si>
  <si>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</si>
  <si>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</si>
  <si>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</si>
  <si>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</si>
  <si>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</si>
  <si>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</si>
  <si>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</si>
  <si>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</si>
  <si>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</si>
  <si>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</si>
  <si>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</si>
  <si>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</si>
  <si>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</si>
  <si>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</si>
  <si>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</si>
  <si>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</si>
  <si>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</si>
  <si>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</si>
  <si>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</si>
  <si>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</si>
  <si>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</si>
  <si>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</si>
  <si>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</si>
  <si>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</si>
  <si>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</si>
  <si>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</si>
  <si>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</si>
  <si>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</si>
  <si>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</si>
  <si>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</si>
  <si>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</si>
  <si>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</si>
  <si>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</si>
  <si>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</si>
  <si>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</si>
  <si>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</si>
  <si>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</si>
  <si>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</si>
  <si>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</si>
  <si>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</si>
  <si>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</si>
  <si>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</si>
  <si>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</si>
  <si>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</si>
  <si>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</si>
  <si>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</si>
  <si>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</si>
  <si>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</si>
  <si>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</si>
  <si>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</si>
  <si>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</si>
  <si>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</si>
  <si>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</si>
  <si>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</si>
  <si>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</si>
  <si>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</si>
  <si>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</si>
  <si>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</si>
  <si>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</si>
  <si>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</si>
  <si>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</si>
  <si>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</si>
  <si>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</si>
  <si>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</si>
  <si>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</si>
  <si>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</si>
  <si>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</si>
  <si>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</si>
  <si>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</si>
  <si>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</si>
  <si>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</si>
  <si>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</si>
  <si>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</si>
  <si>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</si>
  <si>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</si>
  <si>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</si>
  <si>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</si>
  <si>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</si>
  <si>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</si>
  <si>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</si>
  <si>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</si>
  <si>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</si>
  <si>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</si>
  <si>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</si>
  <si>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</si>
  <si>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</si>
  <si>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</si>
  <si>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</si>
  <si>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</si>
  <si>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</si>
  <si>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</si>
  <si>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</si>
  <si>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</si>
  <si>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</si>
  <si>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</si>
  <si>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</si>
  <si>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</si>
  <si>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</si>
  <si>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</si>
  <si>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</si>
  <si>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</si>
  <si>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</si>
  <si>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</si>
  <si>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</si>
  <si>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</si>
  <si>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</si>
  <si>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</si>
  <si>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</si>
  <si>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</si>
  <si>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</si>
  <si>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</si>
  <si>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</si>
  <si>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</si>
  <si>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</si>
  <si>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</si>
  <si>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</si>
  <si>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</si>
  <si>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</si>
  <si>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</si>
  <si>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</si>
  <si>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</si>
  <si>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</si>
  <si>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</si>
  <si>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</si>
  <si>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</si>
  <si>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</si>
  <si>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</si>
  <si>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</si>
  <si>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</si>
  <si>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</si>
  <si>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</si>
  <si>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</si>
  <si>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</si>
  <si>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</si>
  <si>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</si>
  <si>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</si>
  <si>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</si>
  <si>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</si>
  <si>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</si>
  <si>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</si>
  <si>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</si>
  <si>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</si>
  <si>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</si>
  <si>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</si>
  <si>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</si>
  <si>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</si>
  <si>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</si>
  <si>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</si>
  <si>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</si>
  <si>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</si>
  <si>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</si>
  <si>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</si>
  <si>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</si>
  <si>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</si>
  <si>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</si>
  <si>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</si>
  <si>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</si>
  <si>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</si>
  <si>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</si>
  <si>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</si>
  <si>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</si>
  <si>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</si>
  <si>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</si>
  <si>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</si>
  <si>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</si>
  <si>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</si>
  <si>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</si>
  <si>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</si>
  <si>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</si>
  <si>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</si>
  <si>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</si>
  <si>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</si>
  <si>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</si>
  <si>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</si>
  <si>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</si>
  <si>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</si>
  <si>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</si>
  <si>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</si>
  <si>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</si>
  <si>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</si>
  <si>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</si>
  <si>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</si>
  <si>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</si>
  <si>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</si>
  <si>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</si>
  <si>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</si>
  <si>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</si>
  <si>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</si>
  <si>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</si>
  <si>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</si>
  <si>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</si>
  <si>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</si>
  <si>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</si>
  <si>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</si>
  <si>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</si>
  <si>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</si>
  <si>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</si>
  <si>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</si>
  <si>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</si>
  <si>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</si>
  <si>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</si>
  <si>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</si>
  <si>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</si>
  <si>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</si>
  <si>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</si>
  <si>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</si>
  <si>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</si>
  <si>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</si>
  <si>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</si>
  <si>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</si>
  <si>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</si>
  <si>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</si>
  <si>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</si>
  <si>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</si>
  <si>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</si>
  <si>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</si>
  <si>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</si>
  <si>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</si>
  <si>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</si>
  <si>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</si>
  <si>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</si>
  <si>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</si>
  <si>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</si>
  <si>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</si>
  <si>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</si>
  <si>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</si>
  <si>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</si>
  <si>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</si>
  <si>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</si>
  <si>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</si>
  <si>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</si>
  <si>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</si>
  <si>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</si>
  <si>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</si>
  <si>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</si>
  <si>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</si>
  <si>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</si>
  <si>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</si>
  <si>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</si>
  <si>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</si>
  <si>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</si>
  <si>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</si>
  <si>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</si>
  <si>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</si>
  <si>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</si>
  <si>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</si>
  <si>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</si>
  <si>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</si>
  <si>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</si>
  <si>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</si>
  <si>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</si>
  <si>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</si>
  <si>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</si>
  <si>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</si>
  <si>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</si>
  <si>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</si>
  <si>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</si>
  <si>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</si>
  <si>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</si>
  <si>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</si>
  <si>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</si>
  <si>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</si>
  <si>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</si>
  <si>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</si>
  <si>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</si>
  <si>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</si>
  <si>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</si>
  <si>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</si>
  <si>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</si>
  <si>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</si>
  <si>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</si>
  <si>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</si>
  <si>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</si>
  <si>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</si>
  <si>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</si>
  <si>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</si>
  <si>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</si>
  <si>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</si>
  <si>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</si>
  <si>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</si>
  <si>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</si>
  <si>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</si>
  <si>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</si>
  <si>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</si>
  <si>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</si>
  <si>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</si>
  <si>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</si>
  <si>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</si>
  <si>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</si>
  <si>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</si>
  <si>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</si>
  <si>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</si>
  <si>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</si>
  <si>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</si>
  <si>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</si>
  <si>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</si>
  <si>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</si>
  <si>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</si>
  <si>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</si>
  <si>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</si>
  <si>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</si>
  <si>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</si>
  <si>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</si>
  <si>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</si>
  <si>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</si>
  <si>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</si>
  <si>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</si>
  <si>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</si>
  <si>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</si>
  <si>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</si>
  <si>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</si>
  <si>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</si>
  <si>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</si>
  <si>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</si>
  <si>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</si>
  <si>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</si>
  <si>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</si>
  <si>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</si>
  <si>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</si>
  <si>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</si>
  <si>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</si>
  <si>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</si>
  <si>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</si>
  <si>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</si>
  <si>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</si>
  <si>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</si>
  <si>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</si>
  <si>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</si>
  <si>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</si>
  <si>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</si>
  <si>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</si>
  <si>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</si>
  <si>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</si>
  <si>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</si>
  <si>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</si>
  <si>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</si>
  <si>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</si>
  <si>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</si>
  <si>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</si>
  <si>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</si>
  <si>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</si>
  <si>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</si>
  <si>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</si>
  <si>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</si>
  <si>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</si>
  <si>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</si>
  <si>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</si>
  <si>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</si>
  <si>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</si>
  <si>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</si>
  <si>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</si>
  <si>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</si>
  <si>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</si>
  <si>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</si>
  <si>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</si>
  <si>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</si>
  <si>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</si>
  <si>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</si>
  <si>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</si>
  <si>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</si>
  <si>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</si>
  <si>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</si>
  <si>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</si>
  <si>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</si>
  <si>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</si>
  <si>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</si>
  <si>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</si>
  <si>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</si>
  <si>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</si>
  <si>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</si>
  <si>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</si>
  <si>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</si>
  <si>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</si>
  <si>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</si>
  <si>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</si>
  <si>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</si>
  <si>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</si>
  <si>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</si>
  <si>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</si>
  <si>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</si>
  <si>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</si>
  <si>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</si>
  <si>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</si>
  <si>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</si>
  <si>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</si>
  <si>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</si>
  <si>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</si>
  <si>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</si>
  <si>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</si>
  <si>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</si>
  <si>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</si>
  <si>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</si>
  <si>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</si>
  <si>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</si>
  <si>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</si>
  <si>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</si>
  <si>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</si>
  <si>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</si>
  <si>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</si>
  <si>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</si>
  <si>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</si>
  <si>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</si>
  <si>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</si>
  <si>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</si>
  <si>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</si>
  <si>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</si>
  <si>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</si>
  <si>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</si>
  <si>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</si>
  <si>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</si>
  <si>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</si>
  <si>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</si>
  <si>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</si>
  <si>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</si>
  <si>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</si>
  <si>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</si>
  <si>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</si>
  <si>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</si>
  <si>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</si>
  <si>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</si>
  <si>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</si>
  <si>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</si>
  <si>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</si>
  <si>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</si>
  <si>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</si>
  <si>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</si>
  <si>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</si>
  <si>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</si>
  <si>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</si>
  <si>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</si>
  <si>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</si>
  <si>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</si>
  <si>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</si>
  <si>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</si>
  <si>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</si>
  <si>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</si>
  <si>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</si>
  <si>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</si>
  <si>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</si>
  <si>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</si>
  <si>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</si>
  <si>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</si>
  <si>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</si>
  <si>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</si>
  <si>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</si>
  <si>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</si>
  <si>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</si>
  <si>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</si>
  <si>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</si>
  <si>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</si>
  <si>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</si>
  <si>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</si>
  <si>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</si>
  <si>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</si>
  <si>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</si>
  <si>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</si>
  <si>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</si>
  <si>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</si>
  <si>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</si>
  <si>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</si>
  <si>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</si>
  <si>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</si>
  <si>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</si>
  <si>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</si>
  <si>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</si>
  <si>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</si>
  <si>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</si>
  <si>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</si>
  <si>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</si>
  <si>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</si>
  <si>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</si>
  <si>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</si>
  <si>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</si>
  <si>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</si>
  <si>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</si>
  <si>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</si>
  <si>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</si>
  <si>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</si>
  <si>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</si>
  <si>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</si>
  <si>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</si>
  <si>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</si>
  <si>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</si>
  <si>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</si>
  <si>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</si>
  <si>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</si>
  <si>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</si>
  <si>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</si>
  <si>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</si>
  <si>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</si>
  <si>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</si>
  <si>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</si>
  <si>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</si>
  <si>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</si>
  <si>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</si>
  <si>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</si>
  <si>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</si>
  <si>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</si>
  <si>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</si>
  <si>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</si>
  <si>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</si>
  <si>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</si>
  <si>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</si>
  <si>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</si>
  <si>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</si>
  <si>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</si>
  <si>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</si>
  <si>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</si>
  <si>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</si>
  <si>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</si>
  <si>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</si>
  <si>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</si>
  <si>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</si>
  <si>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</si>
  <si>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</si>
  <si>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</si>
  <si>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</si>
  <si>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</si>
  <si>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</si>
  <si>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</si>
  <si>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</si>
  <si>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</si>
  <si>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</si>
  <si>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</si>
  <si>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</si>
  <si>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</si>
  <si>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</si>
  <si>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</si>
  <si>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</si>
  <si>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</si>
  <si>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</si>
  <si>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</si>
  <si>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</si>
  <si>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</si>
  <si>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</si>
  <si>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</si>
  <si>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</si>
  <si>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</si>
  <si>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</si>
  <si>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</si>
  <si>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</si>
  <si>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</si>
  <si>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</si>
  <si>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</si>
  <si>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</si>
  <si>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</si>
  <si>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</si>
  <si>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</si>
  <si>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</si>
  <si>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</si>
  <si>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</si>
  <si>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</si>
  <si>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</si>
  <si>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</si>
  <si>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</si>
  <si>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</si>
  <si>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</si>
  <si>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</si>
  <si>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</si>
  <si>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</si>
  <si>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</si>
  <si>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</si>
  <si>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</si>
  <si>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</si>
  <si>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</si>
  <si>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</si>
  <si>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</si>
  <si>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</si>
  <si>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</si>
  <si>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</si>
  <si>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</si>
  <si>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</si>
  <si>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</si>
  <si>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</si>
  <si>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</si>
  <si>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</si>
  <si>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</si>
  <si>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</si>
  <si>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</si>
  <si>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</si>
  <si>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</si>
  <si>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</si>
  <si>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</si>
  <si>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</si>
  <si>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</si>
  <si>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</si>
  <si>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</si>
  <si>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</si>
  <si>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</si>
  <si>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</si>
  <si>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</si>
  <si>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</si>
  <si>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</si>
  <si>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</si>
  <si>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</si>
  <si>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</si>
  <si>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</si>
  <si>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</si>
  <si>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</si>
  <si>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</si>
  <si>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</si>
  <si>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</si>
  <si>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</si>
  <si>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</si>
  <si>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</si>
  <si>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</si>
  <si>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</si>
  <si>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</si>
  <si>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</si>
  <si>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</si>
  <si>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</si>
  <si>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</si>
  <si>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</si>
  <si>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</si>
  <si>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</si>
  <si>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</si>
  <si>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</si>
  <si>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</si>
  <si>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</si>
  <si>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</si>
  <si>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</si>
  <si>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</si>
  <si>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</si>
  <si>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</si>
  <si>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</si>
  <si>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</si>
  <si>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</si>
  <si>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</si>
  <si>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</si>
  <si>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</si>
  <si>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</si>
  <si>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</si>
  <si>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</si>
  <si>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</si>
  <si>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</si>
  <si>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</si>
  <si>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</si>
  <si>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</si>
  <si>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</si>
  <si>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</si>
  <si>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</si>
  <si>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</si>
  <si>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</si>
  <si>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</si>
  <si>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</si>
  <si>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</si>
  <si>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</si>
  <si>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</si>
  <si>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</si>
  <si>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</si>
  <si>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</si>
  <si>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</si>
  <si>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</si>
  <si>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</si>
  <si>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</si>
  <si>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</si>
  <si>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</si>
  <si>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</si>
  <si>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</si>
  <si>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</si>
  <si>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</si>
  <si>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</si>
  <si>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</si>
  <si>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</si>
  <si>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</si>
  <si>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</si>
  <si>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</si>
  <si>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</si>
  <si>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</si>
  <si>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</si>
  <si>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</si>
  <si>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</si>
  <si>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</si>
  <si>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</si>
  <si>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</si>
  <si>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</si>
  <si>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</si>
  <si>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</si>
  <si>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</si>
  <si>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</si>
  <si>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</si>
  <si>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</si>
  <si>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</si>
  <si>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</si>
  <si>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</si>
  <si>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</si>
  <si>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</si>
  <si>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</si>
  <si>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</si>
  <si>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</si>
  <si>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</si>
  <si>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</si>
  <si>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</si>
  <si>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</si>
  <si>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</si>
  <si>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</si>
  <si>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</si>
  <si>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</si>
  <si>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</si>
  <si>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</si>
  <si>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</si>
  <si>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</si>
  <si>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</si>
  <si>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</si>
  <si>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</si>
  <si>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</si>
  <si>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</si>
  <si>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</si>
  <si>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</si>
  <si>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</si>
  <si>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</si>
  <si>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</si>
  <si>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</si>
  <si>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</si>
  <si>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</si>
  <si>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</si>
  <si>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</si>
  <si>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</si>
  <si>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</si>
  <si>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</si>
  <si>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</si>
  <si>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</si>
  <si>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</si>
  <si>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</si>
  <si>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</si>
  <si>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</si>
  <si>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</si>
  <si>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</si>
  <si>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</si>
  <si>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</si>
  <si>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</si>
  <si>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</si>
  <si>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</si>
  <si>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</si>
  <si>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</si>
  <si>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</si>
  <si>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</si>
  <si>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</si>
  <si>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</si>
  <si>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</si>
  <si>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</si>
  <si>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</si>
  <si>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</si>
  <si>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</si>
  <si>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</si>
  <si>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</si>
  <si>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</si>
  <si>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</si>
  <si>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</si>
  <si>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</si>
  <si>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</si>
  <si>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</si>
  <si>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</si>
  <si>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</si>
  <si>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</si>
  <si>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</si>
  <si>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</si>
  <si>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</si>
  <si>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</si>
  <si>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</si>
  <si>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</si>
  <si>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</si>
  <si>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</si>
  <si>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</si>
  <si>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</si>
  <si>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</si>
  <si>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</si>
  <si>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</si>
  <si>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</si>
  <si>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</si>
  <si>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</si>
  <si>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</si>
  <si>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</si>
  <si>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</si>
  <si>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</si>
  <si>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</si>
  <si>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</si>
  <si>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</si>
  <si>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</si>
  <si>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</si>
  <si>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</si>
  <si>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</si>
  <si>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</si>
  <si>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</si>
  <si>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</si>
  <si>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</si>
  <si>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</si>
  <si>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</si>
  <si>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</si>
  <si>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</si>
  <si>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</si>
  <si>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</si>
  <si>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</si>
  <si>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</si>
  <si>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</si>
  <si>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</si>
  <si>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</si>
  <si>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</si>
  <si>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</si>
  <si>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</si>
  <si>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</si>
  <si>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</si>
  <si>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</si>
  <si>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</si>
  <si>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</si>
  <si>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</si>
  <si>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</si>
  <si>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</si>
  <si>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</si>
  <si>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</si>
  <si>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</si>
  <si>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</si>
  <si>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</si>
  <si>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</si>
  <si>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</si>
  <si>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</si>
  <si>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</si>
  <si>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</si>
  <si>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</si>
  <si>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</si>
  <si>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</si>
  <si>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</si>
  <si>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</si>
  <si>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</si>
  <si>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</si>
  <si>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</si>
  <si>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</si>
  <si>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</si>
  <si>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</si>
  <si>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</si>
  <si>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</si>
  <si>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</si>
  <si>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</si>
  <si>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</si>
  <si>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</si>
  <si>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</si>
  <si>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</si>
  <si>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</si>
  <si>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</si>
  <si>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</si>
  <si>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</si>
  <si>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</si>
  <si>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</si>
  <si>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</si>
  <si>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</si>
  <si>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</si>
  <si>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</si>
  <si>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</si>
  <si>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</si>
  <si>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</si>
  <si>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</si>
  <si>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</si>
  <si>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</si>
  <si>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</si>
  <si>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</si>
  <si>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</si>
  <si>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</si>
  <si>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</si>
  <si>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</si>
  <si>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</si>
  <si>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</si>
  <si>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</si>
  <si>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</si>
  <si>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</si>
  <si>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</si>
  <si>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</si>
  <si>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</si>
  <si>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</si>
  <si>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</si>
  <si>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</si>
  <si>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</si>
  <si>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</si>
  <si>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</si>
  <si>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</si>
  <si>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</si>
  <si>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</si>
  <si>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</si>
  <si>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</si>
  <si>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</si>
  <si>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</si>
  <si>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</si>
  <si>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</si>
  <si>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</si>
  <si>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</si>
  <si>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</si>
  <si>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</si>
  <si>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</si>
  <si>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</si>
  <si>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</si>
  <si>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</si>
  <si>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</si>
  <si>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</si>
  <si>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</si>
  <si>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</si>
  <si>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</si>
  <si>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</si>
  <si>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</si>
  <si>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</si>
  <si>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</si>
  <si>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</si>
  <si>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</si>
  <si>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</si>
  <si>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</si>
  <si>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</si>
  <si>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</si>
  <si>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</si>
  <si>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</si>
  <si>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</si>
  <si>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</si>
  <si>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</si>
  <si>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</si>
  <si>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</si>
  <si>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</si>
  <si>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</si>
  <si>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</si>
  <si>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</si>
  <si>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</si>
  <si>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</si>
  <si>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</si>
  <si>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</si>
  <si>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</si>
  <si>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</si>
  <si>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</si>
  <si>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</si>
  <si>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</si>
  <si>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</si>
  <si>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</si>
  <si>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</si>
  <si>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</si>
  <si>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</si>
  <si>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</si>
  <si>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</si>
  <si>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</si>
  <si>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</si>
  <si>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</si>
  <si>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</si>
  <si>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</si>
  <si>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</si>
  <si>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</si>
  <si>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</si>
  <si>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</si>
  <si>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</si>
  <si>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</si>
  <si>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</si>
  <si>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</si>
  <si>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</si>
  <si>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</si>
  <si>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</si>
  <si>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</si>
  <si>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</si>
  <si>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</si>
  <si>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</si>
  <si>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</si>
  <si>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</si>
  <si>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</si>
  <si>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</si>
  <si>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</si>
  <si>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</si>
  <si>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</si>
  <si>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</si>
  <si>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</si>
  <si>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</si>
  <si>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</si>
  <si>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</si>
  <si>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</si>
  <si>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</si>
  <si>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</si>
  <si>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</si>
  <si>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</si>
  <si>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</si>
  <si>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</si>
  <si>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</si>
  <si>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</si>
  <si>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</si>
  <si>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</si>
  <si>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</si>
  <si>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</si>
  <si>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</si>
  <si>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</si>
  <si>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</si>
  <si>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</si>
  <si>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</si>
  <si>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</si>
  <si>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</si>
  <si>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</si>
  <si>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</si>
  <si>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</si>
  <si>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</si>
  <si>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</si>
  <si>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</si>
  <si>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</si>
  <si>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</si>
  <si>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</si>
  <si>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</si>
  <si>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</si>
  <si>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</si>
  <si>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</si>
  <si>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</si>
  <si>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</si>
  <si>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</si>
  <si>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</si>
  <si>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</si>
  <si>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</si>
  <si>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</si>
  <si>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</si>
  <si>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</si>
  <si>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</si>
  <si>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</si>
  <si>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</si>
  <si>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</si>
  <si>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</si>
  <si>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</si>
  <si>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</si>
  <si>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</si>
  <si>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</si>
  <si>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</si>
  <si>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</si>
  <si>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</si>
  <si>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</si>
  <si>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</si>
  <si>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</si>
  <si>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</si>
  <si>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</si>
  <si>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</si>
  <si>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</si>
  <si>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</si>
  <si>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</si>
  <si>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</si>
  <si>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</si>
  <si>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</si>
  <si>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</si>
  <si>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</si>
  <si>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</si>
  <si>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</si>
  <si>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</si>
  <si>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</si>
  <si>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</si>
  <si>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</si>
  <si>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</si>
  <si>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</si>
  <si>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</si>
  <si>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</si>
  <si>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</si>
  <si>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</si>
  <si>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</si>
  <si>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</si>
  <si>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</si>
  <si>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</si>
  <si>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</si>
  <si>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</si>
  <si>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</si>
  <si>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</si>
  <si>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</si>
  <si>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</si>
  <si>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</si>
  <si>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</si>
  <si>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</si>
  <si>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</si>
  <si>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</si>
  <si>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</si>
  <si>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</si>
  <si>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</si>
  <si>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</si>
  <si>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</si>
  <si>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</si>
  <si>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</si>
  <si>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</si>
  <si>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</si>
  <si>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</si>
  <si>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</si>
  <si>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</si>
  <si>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</si>
  <si>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</si>
  <si>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</si>
  <si>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</si>
  <si>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</si>
  <si>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</si>
  <si>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</si>
  <si>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</si>
  <si>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</si>
  <si>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</si>
  <si>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</si>
  <si>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</si>
  <si>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</si>
  <si>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</si>
  <si>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</si>
  <si>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</si>
  <si>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</si>
  <si>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</si>
  <si>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</si>
  <si>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</si>
  <si>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</si>
  <si>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</si>
  <si>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</si>
  <si>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</si>
  <si>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</si>
  <si>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</si>
  <si>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</si>
  <si>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</si>
  <si>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</si>
  <si>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</si>
  <si>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</si>
  <si>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</si>
  <si>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</si>
  <si>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</si>
  <si>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</si>
  <si>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</si>
  <si>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</si>
  <si>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</si>
  <si>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</si>
  <si>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</si>
  <si>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</si>
  <si>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</si>
  <si>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</si>
  <si>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</si>
  <si>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</si>
  <si>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</si>
  <si>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</si>
  <si>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</si>
  <si>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</si>
  <si>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</si>
  <si>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</si>
  <si>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</si>
  <si>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</si>
  <si>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</si>
  <si>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</si>
  <si>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</si>
  <si>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</si>
  <si>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</si>
  <si>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</si>
  <si>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</si>
  <si>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</si>
  <si>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</si>
  <si>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</si>
  <si>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</si>
  <si>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</si>
  <si>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</si>
  <si>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</si>
  <si>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</si>
  <si>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</si>
  <si>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</si>
  <si>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</si>
  <si>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</si>
  <si>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</si>
  <si>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</si>
  <si>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</si>
  <si>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</si>
  <si>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</si>
  <si>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</si>
  <si>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</si>
  <si>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</si>
  <si>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</si>
  <si>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</si>
  <si>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</si>
  <si>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</si>
  <si>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</si>
  <si>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</si>
  <si>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</si>
  <si>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</si>
  <si>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</si>
  <si>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</si>
  <si>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</si>
  <si>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</si>
  <si>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</si>
  <si>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</si>
  <si>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</si>
  <si>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</si>
  <si>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</si>
  <si>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</si>
  <si>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</si>
  <si>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</si>
  <si>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</si>
  <si>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</si>
  <si>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</si>
  <si>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</si>
  <si>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</si>
  <si>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</si>
  <si>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</si>
  <si>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</si>
  <si>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</si>
  <si>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</si>
  <si>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</si>
  <si>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</si>
  <si>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</si>
  <si>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</si>
  <si>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</si>
  <si>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</si>
  <si>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</si>
  <si>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</si>
  <si>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</si>
  <si>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</si>
  <si>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</si>
  <si>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</si>
  <si>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</si>
  <si>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</si>
  <si>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</si>
  <si>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</si>
  <si>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</si>
  <si>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</si>
  <si>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</si>
  <si>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</si>
  <si>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</si>
  <si>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</si>
  <si>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</si>
  <si>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</si>
  <si>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</si>
  <si>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</si>
  <si>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</si>
  <si>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</si>
  <si>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</si>
  <si>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</si>
  <si>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</si>
  <si>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</si>
  <si>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</si>
  <si>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</si>
  <si>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</si>
  <si>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</si>
  <si>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</si>
  <si>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</si>
  <si>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</si>
  <si>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</si>
  <si>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</si>
  <si>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</si>
  <si>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</si>
  <si>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</si>
  <si>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</si>
  <si>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</si>
  <si>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</si>
  <si>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</si>
  <si>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</si>
  <si>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</si>
  <si>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</si>
  <si>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</si>
  <si>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</si>
  <si>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</si>
  <si>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</si>
  <si>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</si>
  <si>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</si>
  <si>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</si>
  <si>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</si>
  <si>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</si>
  <si>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</si>
  <si>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</si>
  <si>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</si>
  <si>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</si>
  <si>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</si>
  <si>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</si>
  <si>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</si>
  <si>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</si>
  <si>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</si>
  <si>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</si>
  <si>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</si>
  <si>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</si>
  <si>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</si>
  <si>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</si>
  <si>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</si>
  <si>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</si>
  <si>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</si>
  <si>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</si>
  <si>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</si>
  <si>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</si>
  <si>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</si>
  <si>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</si>
  <si>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</si>
  <si>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</si>
  <si>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</si>
  <si>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</si>
  <si>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</si>
  <si>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</si>
  <si>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</si>
  <si>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</si>
  <si>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</si>
  <si>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</si>
  <si>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</si>
  <si>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</si>
  <si>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</si>
  <si>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</si>
  <si>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</si>
  <si>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</si>
  <si>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</si>
  <si>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</si>
  <si>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</si>
  <si>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</si>
  <si>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</si>
  <si>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</si>
  <si>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</si>
  <si>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</si>
  <si>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</si>
  <si>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</si>
  <si>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</si>
  <si>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</si>
  <si>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</si>
  <si>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</si>
  <si>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</si>
  <si>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</si>
  <si>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</si>
  <si>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</si>
  <si>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</si>
  <si>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</si>
  <si>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</si>
  <si>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</si>
  <si>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</si>
  <si>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</si>
  <si>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</si>
  <si>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</si>
  <si>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</si>
  <si>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</si>
  <si>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</si>
  <si>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</si>
  <si>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</si>
  <si>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</si>
  <si>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</si>
  <si>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</si>
  <si>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</si>
  <si>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</si>
  <si>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</si>
  <si>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</si>
  <si>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</si>
  <si>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</si>
  <si>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</si>
  <si>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</si>
  <si>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</si>
  <si>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</si>
  <si>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</si>
  <si>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</si>
  <si>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</si>
  <si>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</si>
  <si>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</si>
  <si>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</si>
  <si>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</si>
  <si>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</si>
  <si>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</si>
  <si>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</si>
  <si>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</si>
  <si>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</si>
  <si>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</si>
  <si>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</si>
  <si>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</si>
  <si>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</si>
  <si>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</si>
  <si>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</si>
  <si>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</si>
  <si>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</si>
  <si>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</si>
  <si>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</si>
  <si>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</si>
  <si>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</si>
  <si>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</si>
  <si>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</si>
  <si>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</si>
  <si>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</si>
  <si>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</si>
  <si>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</si>
  <si>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</si>
  <si>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</si>
  <si>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</si>
  <si>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</si>
  <si>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</si>
  <si>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</si>
  <si>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</si>
  <si>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</si>
  <si>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</si>
  <si>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</si>
  <si>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</si>
  <si>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</si>
  <si>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</si>
  <si>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</si>
  <si>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</si>
  <si>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</si>
  <si>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</si>
  <si>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</si>
  <si>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</si>
  <si>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</si>
  <si>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</si>
  <si>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</si>
  <si>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</si>
  <si>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</si>
  <si>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</si>
  <si>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</si>
  <si>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</si>
  <si>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</si>
  <si>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</si>
  <si>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</si>
  <si>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</si>
  <si>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</si>
  <si>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</si>
  <si>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</si>
  <si>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</si>
  <si>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</si>
  <si>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</si>
  <si>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</si>
  <si>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</si>
  <si>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</si>
  <si>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</si>
  <si>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</si>
  <si>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</si>
  <si>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</si>
  <si>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</si>
  <si>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</si>
  <si>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</si>
  <si>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</si>
  <si>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</si>
  <si>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</si>
  <si>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</si>
  <si>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</si>
  <si>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</si>
  <si>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</si>
  <si>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</si>
  <si>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</si>
  <si>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</si>
  <si>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</si>
  <si>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</si>
  <si>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</si>
  <si>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</si>
  <si>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</si>
  <si>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</si>
  <si>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</si>
  <si>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</si>
  <si>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</si>
  <si>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</si>
  <si>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</si>
  <si>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</si>
  <si>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</si>
  <si>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</si>
  <si>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</si>
  <si>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</si>
  <si>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</si>
  <si>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</si>
  <si>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</si>
  <si>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</si>
  <si>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</si>
  <si>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</si>
  <si>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</si>
  <si>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</si>
  <si>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</si>
  <si>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</si>
  <si>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</si>
  <si>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</si>
  <si>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</si>
  <si>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</si>
  <si>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</si>
  <si>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</si>
  <si>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</si>
  <si>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</si>
  <si>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</si>
  <si>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</si>
  <si>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</si>
  <si>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</si>
  <si>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</si>
  <si>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</si>
  <si>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</si>
  <si>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</si>
  <si>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</si>
  <si>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</si>
  <si>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</si>
  <si>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</si>
  <si>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</si>
  <si>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</si>
  <si>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</si>
  <si>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</si>
  <si>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</si>
  <si>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</si>
  <si>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</si>
  <si>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</si>
  <si>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</si>
  <si>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</si>
  <si>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</si>
  <si>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</si>
  <si>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</si>
  <si>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</si>
  <si>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</si>
  <si>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</si>
  <si>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</si>
  <si>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</si>
  <si>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</si>
  <si>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</si>
  <si>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</si>
  <si>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</si>
  <si>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</si>
  <si>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</si>
  <si>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</si>
  <si>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</si>
  <si>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</si>
  <si>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</si>
  <si>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</si>
  <si>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</si>
  <si>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</si>
  <si>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</si>
  <si>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</si>
  <si>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</si>
  <si>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</si>
  <si>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</si>
  <si>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</si>
  <si>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</si>
  <si>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</si>
  <si>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</si>
  <si>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</si>
  <si>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</si>
  <si>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</si>
  <si>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</si>
  <si>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</si>
  <si>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</si>
  <si>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</si>
  <si>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</si>
  <si>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</si>
  <si>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</si>
  <si>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</si>
  <si>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</si>
  <si>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</si>
  <si>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</si>
  <si>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</si>
  <si>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</si>
  <si>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</si>
  <si>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</si>
  <si>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</si>
  <si>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</si>
  <si>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</si>
  <si>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</si>
  <si>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</si>
  <si>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</si>
  <si>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</si>
  <si>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</si>
  <si>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</si>
  <si>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</si>
  <si>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</si>
  <si>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</si>
  <si>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</si>
  <si>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</si>
  <si>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</si>
  <si>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</si>
  <si>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</si>
  <si>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</si>
  <si>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</si>
  <si>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</si>
  <si>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</si>
  <si>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</si>
  <si>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</si>
  <si>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</si>
  <si>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</si>
  <si>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</si>
  <si>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</si>
  <si>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</si>
  <si>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</si>
  <si>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</si>
  <si>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</si>
  <si>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</si>
  <si>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</si>
  <si>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</si>
  <si>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</si>
  <si>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</si>
  <si>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</si>
  <si>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</si>
  <si>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</si>
  <si>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</si>
  <si>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</si>
  <si>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</si>
  <si>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</si>
  <si>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</si>
  <si>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</si>
  <si>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</si>
  <si>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</si>
  <si>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</si>
  <si>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</si>
  <si>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</si>
  <si>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</si>
  <si>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</si>
  <si>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</si>
  <si>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</si>
  <si>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</si>
  <si>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</si>
  <si>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</si>
  <si>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</si>
  <si>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</si>
  <si>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</si>
  <si>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</si>
  <si>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</si>
  <si>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</si>
  <si>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</si>
  <si>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</si>
  <si>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</si>
  <si>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</si>
  <si>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</si>
  <si>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</si>
  <si>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</si>
  <si>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</si>
  <si>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</si>
  <si>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</si>
  <si>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</si>
  <si>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</si>
  <si>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</si>
  <si>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</si>
  <si>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</si>
  <si>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</si>
  <si>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</si>
  <si>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</si>
  <si>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</si>
  <si>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</si>
  <si>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</si>
  <si>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</si>
  <si>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</si>
  <si>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</si>
  <si>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</si>
  <si>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</si>
  <si>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</si>
  <si>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</si>
  <si>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</si>
  <si>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</si>
  <si>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</si>
  <si>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</si>
  <si>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</si>
  <si>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</si>
  <si>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</si>
  <si>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</si>
  <si>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</si>
  <si>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</si>
  <si>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</si>
  <si>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</si>
  <si>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</si>
  <si>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</si>
  <si>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</si>
  <si>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</si>
  <si>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</si>
  <si>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</si>
  <si>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</si>
  <si>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</si>
  <si>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</si>
  <si>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</si>
  <si>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</si>
  <si>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</si>
  <si>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</si>
  <si>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</si>
  <si>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</si>
  <si>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</si>
  <si>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</si>
  <si>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</si>
  <si>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</si>
  <si>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</si>
  <si>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</si>
  <si>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</si>
  <si>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</si>
  <si>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</si>
  <si>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</si>
  <si>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</si>
  <si>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</si>
  <si>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</si>
  <si>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</si>
  <si>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</si>
  <si>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</si>
  <si>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</si>
  <si>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</si>
  <si>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</si>
  <si>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</si>
  <si>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</si>
  <si>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</si>
  <si>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</si>
  <si>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</si>
  <si>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</si>
  <si>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</si>
  <si>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</si>
  <si>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</si>
  <si>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</si>
  <si>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</si>
  <si>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</si>
  <si>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</si>
  <si>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</si>
  <si>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</si>
  <si>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</si>
  <si>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</si>
  <si>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</si>
  <si>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</si>
  <si>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</si>
  <si>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</si>
  <si>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</si>
  <si>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</si>
  <si>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</si>
  <si>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</si>
  <si>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</si>
  <si>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</si>
  <si>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</si>
  <si>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</si>
  <si>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</si>
  <si>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</si>
  <si>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</si>
  <si>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</si>
  <si>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</si>
  <si>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</si>
  <si>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</si>
  <si>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</si>
  <si>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</si>
  <si>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</si>
  <si>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</si>
  <si>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</si>
  <si>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</si>
  <si>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</si>
  <si>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</si>
  <si>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</si>
  <si>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</si>
  <si>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</si>
  <si>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</si>
  <si>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</si>
  <si>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</si>
  <si>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</si>
  <si>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</si>
  <si>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</si>
  <si>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</si>
  <si>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</si>
  <si>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</si>
  <si>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</si>
  <si>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</si>
  <si>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</si>
  <si>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</si>
  <si>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</si>
  <si>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</si>
  <si>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</si>
  <si>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</si>
  <si>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</si>
  <si>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</si>
  <si>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</si>
  <si>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</si>
  <si>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</si>
  <si>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</si>
  <si>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</si>
  <si>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</si>
  <si>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</si>
  <si>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</si>
  <si>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</si>
  <si>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</si>
  <si>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</si>
  <si>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</si>
  <si>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</si>
  <si>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</si>
  <si>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</si>
  <si>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</si>
  <si>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</si>
  <si>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</si>
  <si>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</si>
  <si>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</si>
  <si>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</si>
  <si>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</si>
  <si>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</si>
  <si>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</si>
  <si>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</si>
  <si>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</si>
  <si>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</si>
  <si>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</si>
  <si>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</si>
  <si>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</si>
  <si>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</si>
  <si>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</si>
  <si>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</si>
  <si>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</si>
  <si>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</si>
  <si>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</si>
  <si>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</si>
  <si>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</si>
  <si>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</si>
  <si>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</si>
  <si>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</si>
  <si>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</si>
  <si>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</si>
  <si>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</si>
  <si>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</si>
  <si>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</si>
  <si>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</si>
  <si>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</si>
  <si>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</si>
  <si>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</si>
  <si>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</si>
  <si>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</si>
  <si>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</si>
  <si>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</si>
  <si>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</si>
  <si>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</si>
  <si>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</si>
  <si>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</si>
  <si>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</si>
  <si>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</si>
  <si>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</si>
  <si>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</si>
  <si>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</si>
  <si>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</si>
  <si>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</si>
  <si>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</si>
  <si>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</si>
  <si>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</si>
  <si>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</si>
  <si>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</si>
  <si>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</si>
  <si>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</si>
  <si>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</si>
  <si>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</si>
  <si>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</si>
  <si>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</si>
  <si>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</si>
  <si>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</si>
  <si>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</si>
  <si>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</si>
  <si>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</si>
  <si>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</si>
  <si>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</si>
  <si>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</si>
  <si>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</si>
  <si>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</si>
  <si>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</si>
  <si>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</si>
  <si>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</si>
  <si>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</si>
  <si>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</si>
  <si>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</si>
  <si>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</si>
  <si>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</si>
  <si>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</si>
  <si>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</si>
  <si>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</si>
  <si>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</si>
  <si>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</si>
  <si>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</si>
  <si>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</si>
  <si>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</si>
  <si>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</si>
  <si>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</si>
  <si>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</si>
  <si>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</si>
  <si>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</si>
  <si>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</si>
  <si>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</si>
  <si>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</si>
  <si>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</si>
  <si>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</si>
  <si>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</si>
  <si>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</si>
  <si>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</si>
  <si>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</si>
  <si>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</si>
  <si>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</si>
  <si>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</si>
  <si>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</si>
  <si>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</si>
  <si>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</si>
  <si>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</si>
  <si>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</si>
  <si>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</si>
  <si>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</si>
  <si>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</si>
  <si>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</si>
  <si>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</si>
  <si>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</si>
  <si>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</si>
  <si>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</si>
  <si>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</si>
  <si>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</si>
  <si>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</si>
  <si>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</si>
  <si>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</si>
  <si>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</si>
  <si>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</si>
  <si>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</si>
  <si>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</si>
  <si>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</si>
  <si>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</si>
  <si>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</si>
  <si>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</si>
  <si>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</si>
  <si>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</si>
  <si>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</si>
  <si>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</si>
  <si>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</si>
  <si>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</si>
  <si>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</si>
  <si>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</si>
  <si>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</si>
  <si>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</si>
  <si>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</si>
  <si>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</si>
  <si>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</si>
  <si>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</si>
  <si>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</si>
  <si>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</si>
  <si>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</si>
  <si>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</si>
  <si>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</si>
  <si>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</si>
  <si>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</si>
  <si>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</si>
  <si>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</si>
  <si>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</si>
  <si>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</si>
  <si>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</si>
  <si>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</si>
  <si>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</si>
  <si>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</si>
  <si>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</si>
  <si>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</si>
  <si>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</si>
  <si>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</si>
  <si>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</si>
  <si>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</si>
  <si>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</si>
  <si>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</si>
  <si>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</si>
  <si>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</si>
  <si>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</si>
  <si>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</si>
  <si>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</si>
  <si>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</si>
  <si>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</si>
  <si>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</si>
  <si>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</si>
  <si>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</si>
  <si>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</si>
  <si>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</si>
  <si>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</si>
  <si>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</si>
  <si>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</si>
  <si>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</si>
  <si>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</si>
  <si>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</si>
  <si>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</si>
  <si>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</si>
  <si>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</si>
  <si>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</si>
  <si>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</si>
  <si>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</si>
  <si>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</si>
  <si>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</si>
  <si>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</si>
  <si>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</si>
  <si>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</si>
  <si>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</si>
  <si>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</si>
  <si>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</si>
  <si>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</si>
  <si>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</si>
  <si>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</si>
  <si>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</si>
  <si>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</si>
  <si>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</si>
  <si>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</si>
  <si>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</si>
  <si>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</si>
  <si>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</si>
  <si>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</si>
  <si>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</si>
  <si>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</si>
  <si>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</si>
  <si>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</si>
  <si>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</si>
  <si>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</si>
  <si>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</si>
  <si>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</si>
  <si>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</si>
  <si>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</si>
  <si>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</si>
  <si>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</si>
  <si>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</si>
  <si>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</si>
  <si>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</si>
  <si>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</si>
  <si>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</si>
  <si>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</si>
  <si>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</si>
  <si>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</si>
  <si>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</si>
  <si>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</si>
  <si>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</si>
  <si>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</si>
  <si>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</si>
  <si>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</si>
  <si>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</si>
  <si>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</si>
  <si>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</si>
  <si>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</si>
  <si>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</si>
  <si>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</si>
  <si>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</si>
  <si>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</si>
  <si>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</si>
  <si>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</si>
  <si>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</si>
  <si>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</si>
  <si>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</si>
  <si>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</si>
  <si>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</si>
  <si>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</si>
  <si>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</si>
  <si>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</si>
  <si>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</si>
  <si>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</si>
  <si>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</si>
  <si>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</si>
  <si>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</si>
  <si>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</si>
  <si>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</si>
  <si>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</si>
  <si>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</si>
  <si>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</si>
  <si>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</si>
  <si>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</si>
  <si>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</si>
  <si>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</si>
  <si>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</si>
  <si>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</si>
  <si>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</si>
  <si>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</si>
  <si>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</si>
  <si>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</si>
  <si>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</si>
  <si>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</si>
  <si>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</si>
  <si>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</si>
  <si>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</si>
  <si>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</si>
  <si>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</si>
  <si>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</si>
  <si>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</si>
  <si>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</si>
  <si>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</si>
  <si>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</si>
  <si>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</si>
  <si>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</si>
  <si>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</si>
  <si>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</si>
  <si>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</si>
  <si>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</si>
  <si>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</si>
  <si>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</si>
  <si>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</si>
  <si>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</si>
  <si>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</si>
  <si>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</si>
  <si>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</si>
  <si>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</si>
  <si>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</si>
  <si>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</si>
  <si>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</si>
  <si>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</si>
  <si>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</si>
  <si>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</si>
  <si>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</si>
  <si>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</si>
  <si>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</si>
  <si>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</si>
  <si>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</si>
  <si>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</si>
  <si>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</si>
  <si>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</si>
  <si>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</si>
  <si>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</si>
  <si>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</si>
  <si>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</si>
  <si>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</si>
  <si>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</si>
  <si>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</si>
  <si>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</si>
  <si>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</si>
  <si>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</si>
  <si>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</si>
  <si>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</si>
  <si>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</si>
  <si>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</si>
  <si>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</si>
  <si>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</si>
  <si>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</si>
  <si>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</si>
  <si>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</si>
  <si>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</si>
  <si>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</si>
  <si>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</si>
  <si>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</si>
  <si>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</si>
  <si>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</si>
  <si>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</si>
  <si>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</si>
  <si>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</si>
  <si>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</si>
  <si>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</si>
  <si>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</si>
  <si>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</si>
  <si>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</si>
  <si>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</si>
  <si>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</si>
  <si>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</si>
  <si>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</si>
  <si>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</si>
  <si>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</si>
  <si>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</si>
  <si>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</si>
  <si>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</si>
  <si>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</si>
  <si>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</si>
  <si>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</si>
  <si>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</si>
  <si>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</si>
  <si>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</si>
  <si>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</si>
  <si>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</si>
  <si>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</si>
  <si>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</si>
  <si>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</si>
  <si>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</si>
  <si>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</si>
  <si>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</si>
  <si>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</si>
  <si>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</si>
  <si>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</si>
  <si>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</si>
  <si>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</si>
  <si>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</si>
  <si>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</si>
  <si>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</si>
  <si>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</si>
  <si>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</si>
  <si>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</si>
  <si>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</si>
  <si>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</si>
  <si>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</si>
  <si>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</si>
  <si>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</si>
  <si>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</si>
  <si>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</si>
  <si>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</si>
  <si>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</si>
  <si>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</si>
  <si>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</si>
  <si>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</si>
  <si>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</si>
  <si>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</si>
  <si>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</si>
  <si>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</si>
  <si>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</si>
  <si>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</si>
  <si>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</si>
  <si>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</si>
  <si>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</si>
  <si>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</si>
  <si>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</si>
  <si>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</si>
  <si>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</si>
  <si>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</si>
  <si>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</si>
  <si>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</si>
  <si>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</si>
  <si>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</si>
  <si>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</si>
  <si>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</si>
  <si>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</si>
  <si>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</si>
  <si>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</si>
  <si>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</si>
  <si>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</si>
  <si>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</si>
  <si>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</si>
  <si>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</si>
  <si>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</si>
  <si>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</si>
  <si>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</si>
  <si>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</si>
  <si>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</si>
  <si>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</si>
  <si>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</si>
  <si>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</si>
  <si>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</si>
  <si>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</si>
  <si>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</si>
  <si>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</si>
  <si>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</si>
  <si>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</si>
  <si>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</si>
  <si>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</si>
  <si>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</si>
  <si>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</si>
  <si>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</si>
  <si>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</si>
  <si>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</si>
  <si>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</si>
  <si>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</si>
  <si>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</si>
  <si>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</si>
  <si>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</si>
  <si>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</si>
  <si>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</si>
  <si>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</si>
  <si>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</si>
  <si>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</si>
  <si>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</si>
  <si>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</si>
  <si>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</si>
  <si>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</si>
  <si>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</si>
  <si>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</si>
  <si>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</si>
  <si>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</si>
  <si>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</si>
  <si>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</si>
  <si>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</si>
  <si>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</si>
  <si>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</si>
  <si>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</si>
  <si>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</si>
  <si>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</si>
  <si>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</si>
  <si>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</si>
  <si>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</si>
  <si>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</si>
  <si>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</si>
  <si>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</si>
  <si>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</si>
  <si>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</si>
  <si>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</si>
  <si>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</si>
  <si>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</si>
  <si>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</si>
  <si>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</si>
  <si>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</si>
  <si>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</si>
  <si>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</si>
  <si>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</si>
  <si>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</si>
  <si>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</si>
  <si>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</si>
  <si>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</si>
  <si>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</si>
  <si>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</si>
  <si>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</si>
  <si>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</si>
  <si>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</si>
  <si>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</si>
  <si>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</si>
  <si>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</si>
  <si>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</si>
  <si>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</si>
  <si>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</si>
  <si>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</si>
  <si>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</si>
  <si>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</si>
  <si>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</si>
  <si>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</si>
  <si>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</si>
  <si>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</si>
  <si>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</si>
  <si>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</si>
  <si>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</si>
  <si>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</si>
  <si>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</si>
  <si>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</si>
  <si>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</si>
  <si>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</si>
  <si>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</si>
  <si>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</si>
  <si>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</si>
  <si>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</si>
  <si>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</si>
  <si>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</si>
  <si>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</si>
  <si>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</si>
  <si>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</si>
  <si>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</si>
  <si>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</si>
  <si>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</si>
  <si>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</si>
  <si>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</si>
  <si>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</si>
  <si>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</si>
  <si>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</si>
  <si>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</si>
  <si>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</si>
  <si>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</si>
  <si>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</si>
  <si>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</si>
  <si>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</si>
  <si>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</si>
  <si>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</si>
  <si>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</si>
  <si>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</si>
  <si>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</si>
  <si>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</si>
  <si>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</si>
  <si>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</si>
  <si>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</si>
  <si>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</si>
  <si>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</si>
  <si>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</si>
  <si>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</si>
  <si>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</si>
  <si>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</si>
  <si>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</si>
  <si>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</si>
  <si>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</si>
  <si>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</si>
  <si>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</si>
  <si>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</si>
  <si>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</si>
  <si>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</si>
  <si>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</si>
  <si>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</si>
  <si>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</si>
  <si>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</si>
  <si>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</si>
  <si>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</si>
  <si>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</si>
  <si>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</si>
  <si>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</si>
  <si>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</si>
  <si>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</si>
  <si>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</si>
  <si>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</si>
  <si>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</si>
  <si>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</si>
  <si>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</si>
  <si>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</si>
  <si>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</si>
  <si>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</si>
  <si>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</si>
  <si>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</si>
  <si>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</si>
  <si>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</si>
  <si>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</si>
  <si>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</si>
  <si>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</si>
  <si>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</si>
  <si>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</si>
  <si>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</si>
  <si>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</si>
  <si>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</si>
  <si>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</si>
  <si>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</si>
  <si>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</si>
  <si>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</si>
  <si>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</si>
  <si>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</si>
  <si>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</si>
  <si>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</si>
  <si>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</si>
  <si>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</si>
  <si>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</si>
  <si>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</si>
  <si>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</si>
  <si>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</si>
  <si>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</si>
  <si>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</si>
  <si>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</si>
  <si>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</si>
  <si>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</si>
  <si>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</si>
  <si>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</si>
  <si>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</si>
  <si>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</si>
  <si>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</si>
  <si>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</si>
  <si>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</si>
  <si>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</si>
  <si>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</si>
  <si>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</si>
  <si>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</si>
  <si>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</si>
  <si>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</si>
  <si>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</si>
  <si>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</si>
  <si>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</si>
  <si>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</si>
  <si>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</si>
  <si>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</si>
  <si>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</si>
  <si>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</si>
  <si>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</si>
  <si>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</si>
  <si>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</si>
  <si>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</si>
  <si>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</si>
  <si>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</si>
  <si>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</si>
  <si>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</si>
  <si>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</si>
  <si>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</si>
  <si>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</si>
  <si>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</si>
  <si>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</si>
  <si>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</si>
  <si>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</si>
  <si>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</si>
  <si>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</si>
  <si>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</si>
  <si>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</si>
  <si>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</si>
  <si>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</si>
  <si>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</si>
  <si>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</si>
  <si>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</si>
  <si>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</si>
  <si>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</si>
  <si>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</si>
  <si>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</si>
  <si>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</si>
  <si>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</si>
  <si>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</si>
  <si>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</si>
  <si>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</si>
  <si>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</si>
  <si>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</si>
  <si>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</si>
  <si>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</si>
  <si>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</si>
  <si>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</si>
  <si>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</si>
  <si>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</si>
  <si>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</si>
  <si>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</si>
  <si>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</si>
  <si>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</si>
  <si>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</si>
  <si>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</si>
  <si>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</si>
  <si>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</si>
  <si>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</si>
  <si>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</si>
  <si>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</si>
  <si>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</si>
  <si>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</si>
  <si>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</si>
  <si>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</si>
  <si>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</si>
  <si>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</si>
  <si>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</si>
  <si>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</si>
  <si>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</si>
  <si>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</si>
  <si>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</si>
  <si>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</si>
  <si>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</si>
  <si>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</si>
  <si>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</si>
  <si>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</si>
  <si>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</si>
  <si>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</si>
  <si>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</si>
  <si>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</si>
  <si>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</si>
  <si>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</si>
  <si>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</si>
  <si>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</si>
  <si>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</si>
  <si>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</si>
  <si>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</si>
  <si>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</si>
  <si>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</si>
  <si>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</si>
  <si>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</si>
  <si>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</si>
  <si>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</si>
  <si>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</si>
  <si>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</si>
  <si>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</si>
  <si>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</si>
  <si>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</si>
  <si>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</si>
  <si>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</si>
  <si>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</si>
  <si>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</si>
  <si>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</si>
  <si>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</si>
  <si>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</si>
  <si>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</si>
  <si>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</si>
  <si>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</si>
  <si>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</si>
  <si>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</si>
  <si>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</si>
  <si>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</si>
  <si>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</si>
  <si>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</si>
  <si>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</si>
  <si>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</si>
  <si>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</si>
  <si>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</si>
  <si>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</si>
  <si>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</si>
  <si>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</si>
  <si>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</si>
  <si>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</si>
  <si>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</si>
  <si>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</si>
  <si>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</si>
  <si>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</si>
  <si>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</si>
  <si>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</si>
  <si>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</si>
  <si>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</si>
  <si>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</si>
  <si>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</si>
  <si>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</si>
  <si>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</si>
  <si>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</si>
  <si>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</si>
  <si>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</si>
  <si>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</si>
  <si>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</si>
  <si>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</si>
  <si>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</si>
  <si>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</si>
  <si>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</si>
  <si>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</si>
  <si>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</si>
  <si>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</si>
  <si>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</si>
  <si>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</si>
  <si>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</si>
  <si>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</si>
  <si>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</si>
  <si>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</si>
  <si>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</si>
  <si>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</si>
  <si>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</si>
  <si>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</si>
  <si>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</si>
  <si>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</si>
  <si>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</si>
  <si>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</si>
  <si>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</si>
  <si>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</si>
  <si>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</si>
  <si>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</si>
  <si>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</si>
  <si>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</si>
  <si>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</si>
  <si>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</si>
  <si>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</si>
  <si>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</si>
  <si>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</si>
  <si>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</si>
  <si>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</si>
  <si>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</si>
  <si>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</si>
  <si>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</si>
  <si>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</si>
  <si>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</si>
  <si>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</si>
  <si>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</si>
  <si>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</si>
  <si>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</si>
  <si>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</si>
  <si>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</si>
  <si>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</si>
  <si>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</si>
  <si>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</si>
  <si>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</si>
  <si>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</si>
  <si>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</si>
  <si>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</si>
  <si>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</si>
  <si>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</si>
  <si>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</si>
  <si>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</si>
  <si>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</si>
  <si>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</si>
  <si>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</si>
  <si>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</si>
  <si>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</si>
  <si>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</si>
  <si>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</si>
  <si>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</si>
  <si>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</si>
  <si>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</si>
  <si>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</si>
  <si>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</si>
  <si>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</si>
  <si>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</si>
  <si>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</si>
  <si>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</si>
  <si>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</si>
  <si>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</si>
  <si>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</si>
  <si>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</si>
  <si>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</si>
  <si>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</si>
  <si>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</si>
  <si>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</si>
  <si>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</si>
  <si>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</si>
  <si>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</si>
  <si>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</si>
  <si>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</si>
  <si>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</si>
  <si>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</si>
  <si>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</si>
  <si>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</si>
  <si>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</si>
  <si>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</si>
  <si>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</si>
  <si>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</si>
  <si>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</si>
  <si>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</si>
  <si>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</si>
  <si>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</si>
  <si>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</si>
  <si>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</si>
  <si>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</si>
  <si>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</si>
  <si>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</si>
  <si>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</si>
  <si>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</si>
  <si>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</si>
  <si>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</si>
  <si>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</si>
  <si>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</si>
  <si>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</si>
  <si>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</si>
  <si>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</si>
  <si>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</si>
  <si>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</si>
  <si>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</si>
  <si>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</si>
  <si>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</si>
  <si>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</si>
  <si>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</si>
  <si>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</si>
  <si>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</si>
  <si>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</si>
  <si>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</si>
  <si>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</si>
  <si>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</si>
  <si>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</si>
  <si>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</si>
  <si>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</si>
  <si>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</si>
  <si>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</si>
  <si>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</si>
  <si>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</si>
  <si>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</si>
  <si>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</si>
  <si>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</si>
  <si>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</si>
  <si>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</si>
  <si>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</si>
  <si>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</si>
  <si>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</si>
  <si>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</si>
  <si>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</si>
  <si>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</si>
  <si>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</si>
  <si>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</si>
  <si>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</si>
  <si>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</si>
  <si>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</si>
  <si>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</si>
  <si>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</si>
  <si>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</si>
  <si>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</si>
  <si>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</si>
  <si>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</si>
  <si>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</si>
  <si>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</si>
  <si>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</si>
  <si>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</si>
  <si>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</si>
  <si>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</si>
  <si>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</si>
  <si>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</si>
  <si>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</si>
  <si>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</si>
  <si>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</si>
  <si>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</si>
  <si>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</si>
  <si>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</si>
  <si>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</si>
  <si>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</si>
  <si>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</si>
  <si>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</si>
  <si>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</si>
  <si>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</si>
  <si>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</si>
  <si>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</si>
  <si>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</si>
  <si>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</si>
  <si>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</si>
  <si>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</si>
  <si>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</si>
  <si>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</si>
  <si>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</si>
  <si>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</si>
  <si>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</si>
  <si>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</si>
  <si>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</si>
  <si>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</si>
  <si>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</si>
  <si>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</si>
  <si>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</si>
  <si>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</si>
  <si>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</si>
  <si>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</si>
  <si>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</si>
  <si>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</si>
  <si>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</si>
  <si>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</si>
  <si>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</si>
  <si>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</si>
  <si>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</si>
  <si>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</si>
  <si>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</si>
  <si>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</si>
  <si>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</si>
  <si>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</si>
  <si>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</si>
  <si>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</si>
  <si>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</si>
  <si>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</si>
  <si>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</si>
  <si>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</si>
  <si>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</si>
  <si>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</si>
  <si>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</si>
  <si>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</si>
  <si>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</si>
  <si>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</si>
  <si>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</si>
  <si>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</si>
  <si>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</si>
  <si>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</si>
  <si>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</si>
  <si>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</si>
  <si>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</si>
  <si>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</si>
  <si>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</si>
  <si>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</si>
  <si>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</si>
  <si>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</si>
  <si>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</si>
  <si>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</si>
  <si>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</si>
  <si>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</si>
  <si>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</si>
  <si>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</si>
  <si>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</si>
  <si>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</si>
  <si>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</si>
  <si>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</si>
  <si>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</si>
  <si>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</si>
  <si>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</si>
  <si>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</si>
  <si>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</si>
  <si>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</si>
  <si>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</si>
  <si>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</si>
  <si>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</si>
  <si>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</si>
  <si>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</si>
  <si>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</si>
  <si>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</si>
  <si>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</si>
  <si>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</si>
  <si>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</si>
  <si>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</si>
  <si>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</si>
  <si>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</si>
  <si>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</si>
  <si>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</si>
  <si>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</si>
  <si>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</si>
  <si>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</si>
  <si>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</si>
  <si>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</si>
  <si>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</si>
  <si>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</si>
  <si>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</si>
  <si>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</si>
  <si>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</si>
  <si>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</si>
  <si>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</si>
  <si>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</si>
  <si>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</si>
  <si>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</si>
  <si>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</si>
  <si>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</si>
  <si>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</si>
  <si>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</si>
  <si>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</si>
  <si>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</si>
  <si>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</si>
  <si>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</si>
  <si>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</si>
  <si>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</si>
  <si>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</si>
  <si>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</si>
  <si>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</si>
  <si>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</si>
  <si>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</si>
  <si>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</si>
  <si>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</si>
  <si>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</si>
  <si>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</si>
  <si>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</si>
  <si>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</si>
  <si>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</si>
  <si>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</si>
  <si>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</si>
  <si>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</si>
  <si>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</si>
  <si>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</si>
  <si>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</si>
  <si>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</si>
  <si>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</si>
  <si>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</si>
  <si>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</si>
  <si>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</si>
  <si>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</si>
  <si>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</si>
  <si>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</si>
  <si>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</si>
  <si>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</si>
  <si>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</si>
  <si>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</si>
  <si>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</si>
  <si>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</si>
  <si>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</si>
  <si>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</si>
  <si>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</si>
  <si>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</si>
  <si>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</si>
  <si>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</si>
  <si>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</si>
  <si>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</si>
  <si>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</si>
  <si>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</si>
  <si>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</si>
  <si>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</si>
  <si>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</si>
  <si>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</si>
  <si>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</si>
  <si>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</si>
  <si>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</si>
  <si>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</si>
  <si>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</si>
  <si>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</si>
  <si>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</si>
  <si>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</si>
  <si>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</si>
  <si>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</si>
  <si>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</si>
  <si>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</si>
  <si>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</si>
  <si>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</si>
  <si>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</si>
  <si>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</si>
  <si>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</si>
  <si>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</si>
  <si>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</si>
  <si>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</si>
  <si>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</si>
  <si>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</si>
  <si>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</si>
  <si>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</si>
  <si>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</si>
  <si>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</si>
  <si>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</si>
  <si>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</si>
  <si>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</si>
  <si>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</si>
  <si>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</si>
  <si>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</si>
  <si>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</si>
  <si>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</si>
  <si>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</si>
  <si>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</si>
  <si>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</si>
  <si>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</si>
  <si>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</si>
  <si>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</si>
  <si>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</si>
  <si>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</si>
  <si>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</si>
  <si>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</si>
  <si>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</si>
  <si>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</si>
  <si>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</si>
  <si>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</si>
  <si>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</si>
  <si>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</si>
  <si>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</si>
  <si>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</si>
  <si>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</si>
  <si>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</si>
  <si>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</si>
  <si>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</si>
  <si>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</si>
  <si>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</si>
  <si>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</si>
  <si>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</si>
  <si>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</si>
  <si>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</si>
  <si>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</si>
  <si>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</si>
  <si>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</si>
  <si>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</si>
  <si>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</si>
  <si>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</si>
  <si>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</si>
  <si>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</si>
  <si>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</si>
  <si>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</si>
  <si>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</si>
  <si>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</si>
  <si>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</si>
  <si>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</si>
  <si>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</si>
  <si>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</si>
  <si>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</si>
  <si>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</si>
  <si>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</si>
  <si>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</si>
  <si>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</si>
  <si>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</si>
  <si>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</si>
  <si>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</si>
  <si>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</si>
  <si>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</si>
  <si>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</si>
  <si>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</si>
  <si>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</si>
  <si>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</si>
  <si>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</si>
  <si>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</si>
  <si>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</si>
  <si>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</si>
  <si>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</si>
  <si>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</si>
  <si>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</si>
  <si>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</si>
  <si>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</si>
  <si>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</si>
  <si>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</si>
  <si>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</si>
  <si>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</si>
  <si>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</si>
  <si>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</si>
  <si>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</si>
  <si>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</si>
  <si>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</si>
  <si>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</si>
  <si>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</si>
  <si>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</si>
  <si>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</si>
  <si>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</si>
  <si>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</si>
  <si>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</si>
  <si>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</si>
  <si>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</si>
  <si>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</si>
  <si>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</si>
  <si>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</si>
  <si>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</si>
  <si>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</si>
  <si>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</si>
  <si>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</si>
  <si>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</si>
  <si>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</si>
  <si>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</si>
  <si>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</si>
  <si>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</si>
  <si>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</si>
  <si>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</si>
  <si>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</si>
  <si>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</si>
  <si>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</si>
  <si>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</si>
  <si>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</si>
  <si>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</si>
  <si>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</si>
  <si>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</si>
  <si>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</si>
  <si>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</si>
  <si>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</si>
  <si>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</si>
  <si>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</si>
  <si>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</si>
  <si>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</si>
  <si>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</si>
  <si>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</si>
  <si>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</si>
  <si>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</si>
  <si>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</si>
  <si>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</si>
  <si>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</si>
  <si>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</si>
  <si>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</si>
  <si>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</si>
  <si>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</si>
  <si>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</si>
  <si>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</si>
  <si>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</si>
  <si>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</si>
  <si>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</si>
  <si>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</si>
  <si>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</si>
  <si>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</si>
  <si>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</si>
  <si>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</si>
  <si>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</si>
  <si>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</si>
  <si>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</si>
  <si>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</si>
  <si>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</si>
  <si>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</si>
  <si>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</si>
  <si>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</si>
  <si>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</si>
  <si>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</si>
  <si>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</si>
  <si>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</si>
  <si>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</si>
  <si>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</si>
  <si>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</si>
  <si>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</si>
  <si>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</si>
  <si>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</si>
  <si>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</si>
  <si>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</si>
  <si>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</si>
  <si>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</si>
  <si>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</si>
  <si>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</si>
  <si>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</si>
  <si>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</si>
  <si>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</si>
  <si>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</si>
  <si>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</si>
  <si>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</si>
  <si>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</si>
  <si>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</si>
  <si>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</si>
  <si>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</si>
  <si>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</si>
  <si>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</si>
  <si>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</si>
  <si>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</si>
  <si>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</si>
  <si>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</si>
  <si>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</si>
  <si>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</si>
  <si>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</si>
  <si>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</si>
  <si>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</si>
  <si>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</si>
  <si>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</si>
  <si>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</si>
  <si>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</si>
  <si>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</si>
  <si>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</si>
  <si>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</si>
  <si>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</si>
  <si>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</si>
  <si>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</si>
  <si>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</si>
  <si>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</si>
  <si>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</si>
  <si>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</si>
  <si>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</si>
  <si>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</si>
  <si>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</si>
  <si>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</si>
  <si>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</si>
  <si>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</si>
  <si>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</si>
  <si>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</si>
  <si>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</si>
  <si>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</si>
  <si>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</si>
  <si>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</si>
  <si>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</si>
  <si>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</si>
  <si>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</si>
  <si>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</si>
  <si>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</si>
  <si>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</si>
  <si>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</si>
  <si>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</si>
  <si>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</si>
  <si>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</si>
  <si>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</si>
  <si>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</si>
  <si>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</si>
  <si>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</si>
  <si>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</si>
  <si>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</si>
  <si>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</si>
  <si>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</si>
  <si>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</si>
  <si>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</si>
  <si>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</si>
  <si>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</si>
  <si>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</si>
  <si>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</si>
  <si>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</si>
  <si>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</si>
  <si>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</si>
  <si>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</si>
  <si>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</si>
  <si>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</si>
  <si>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</si>
  <si>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</si>
  <si>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</si>
  <si>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</si>
  <si>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</si>
  <si>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</si>
  <si>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</si>
  <si>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</si>
  <si>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</si>
  <si>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</si>
  <si>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</si>
  <si>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</si>
  <si>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</si>
  <si>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</si>
  <si>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</si>
  <si>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</si>
  <si>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</si>
  <si>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</si>
  <si>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</si>
  <si>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</si>
  <si>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</si>
  <si>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</si>
  <si>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</si>
  <si>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</si>
  <si>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</si>
  <si>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</si>
  <si>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</si>
  <si>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</si>
  <si>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</si>
  <si>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</si>
  <si>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</si>
  <si>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</si>
  <si>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</si>
  <si>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</si>
  <si>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</si>
  <si>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</si>
  <si>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</si>
  <si>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</si>
  <si>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</si>
  <si>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</si>
  <si>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</si>
  <si>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</si>
  <si>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</si>
  <si>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</si>
  <si>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</si>
  <si>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</si>
  <si>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</si>
  <si>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</si>
  <si>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</si>
  <si>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</si>
  <si>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</si>
  <si>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</si>
  <si>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</si>
  <si>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</si>
  <si>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</si>
  <si>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</si>
  <si>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</si>
  <si>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</si>
  <si>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</si>
  <si>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</si>
  <si>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</si>
  <si>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</si>
  <si>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</si>
  <si>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</si>
  <si>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</si>
  <si>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</si>
  <si>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</si>
  <si>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</si>
  <si>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</si>
  <si>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</si>
  <si>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</si>
  <si>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</si>
  <si>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</si>
  <si>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</si>
  <si>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</si>
  <si>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</si>
  <si>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</si>
  <si>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</si>
  <si>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</si>
  <si>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</si>
  <si>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</si>
  <si>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</si>
  <si>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</si>
  <si>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</si>
  <si>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</si>
  <si>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</si>
  <si>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</si>
  <si>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</si>
  <si>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</si>
  <si>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</si>
  <si>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</si>
  <si>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</si>
  <si>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</si>
  <si>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</si>
  <si>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</si>
  <si>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</si>
  <si>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</si>
  <si>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</si>
  <si>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</si>
  <si>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</si>
  <si>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</si>
  <si>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</si>
  <si>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</si>
  <si>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</si>
  <si>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</si>
  <si>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</si>
  <si>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</si>
  <si>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</si>
  <si>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</si>
  <si>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</si>
  <si>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</si>
  <si>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</si>
  <si>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</si>
  <si>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</si>
  <si>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</si>
  <si>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</si>
  <si>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</si>
  <si>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</si>
  <si>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</si>
  <si>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</si>
  <si>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</si>
  <si>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</si>
  <si>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</si>
  <si>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</si>
  <si>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</si>
  <si>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</si>
  <si>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</si>
  <si>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</si>
  <si>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</si>
  <si>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</si>
  <si>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</si>
  <si>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</si>
  <si>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</si>
  <si>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</si>
  <si>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</si>
  <si>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</si>
  <si>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</si>
  <si>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</si>
  <si>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</si>
  <si>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</si>
  <si>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</si>
  <si>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</si>
  <si>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</si>
  <si>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</si>
  <si>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</si>
  <si>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</si>
  <si>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</si>
  <si>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</si>
  <si>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</si>
  <si>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</si>
  <si>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</si>
  <si>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</si>
  <si>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</si>
  <si>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</si>
  <si>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</si>
  <si>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</si>
  <si>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</si>
  <si>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</si>
  <si>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</si>
  <si>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</si>
  <si>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</si>
  <si>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</si>
  <si>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</si>
  <si>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</si>
  <si>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</si>
  <si>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</si>
  <si>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</si>
  <si>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</si>
  <si>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</si>
  <si>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</si>
  <si>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</si>
  <si>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</si>
  <si>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</si>
  <si>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</si>
  <si>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</si>
  <si>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</si>
  <si>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</si>
  <si>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</si>
  <si>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</si>
  <si>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</si>
  <si>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</si>
  <si>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</si>
  <si>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</si>
  <si>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</si>
  <si>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</si>
  <si>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</si>
  <si>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</si>
  <si>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</si>
  <si>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</si>
  <si>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</si>
  <si>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</si>
  <si>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</si>
  <si>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</si>
  <si>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</si>
  <si>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</si>
  <si>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</si>
  <si>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</si>
  <si>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</si>
  <si>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</si>
  <si>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</si>
  <si>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</si>
  <si>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</si>
  <si>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</si>
  <si>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</si>
  <si>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</si>
  <si>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</si>
  <si>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</si>
  <si>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</si>
  <si>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</si>
  <si>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</si>
  <si>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</si>
  <si>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</si>
  <si>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</si>
  <si>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</si>
  <si>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</si>
  <si>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</si>
  <si>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</si>
  <si>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</si>
  <si>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</si>
  <si>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</si>
  <si>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</si>
  <si>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</si>
  <si>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</si>
  <si>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</si>
  <si>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</si>
  <si>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</si>
  <si>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</si>
  <si>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</si>
  <si>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</si>
  <si>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</si>
  <si>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</si>
  <si>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</si>
  <si>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</si>
  <si>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</si>
  <si>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</si>
  <si>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</si>
  <si>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</si>
  <si>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</si>
  <si>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</si>
  <si>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</si>
  <si>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</si>
  <si>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</si>
  <si>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</si>
  <si>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</si>
  <si>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</si>
  <si>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</si>
  <si>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</si>
  <si>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</si>
  <si>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</si>
  <si>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</si>
  <si>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</si>
  <si>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</si>
  <si>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</si>
  <si>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</si>
  <si>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</si>
  <si>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</si>
  <si>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</si>
  <si>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</si>
  <si>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</si>
  <si>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</si>
  <si>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</si>
  <si>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</si>
  <si>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</si>
  <si>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</si>
  <si>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</si>
  <si>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</si>
  <si>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</si>
  <si>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</si>
  <si>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</si>
  <si>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</si>
  <si>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</si>
  <si>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</si>
  <si>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</si>
  <si>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</si>
  <si>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</si>
  <si>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</si>
  <si>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</si>
  <si>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</si>
  <si>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</si>
  <si>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</si>
  <si>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</si>
  <si>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</si>
  <si>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</si>
  <si>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</si>
  <si>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</si>
  <si>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</si>
  <si>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</si>
  <si>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</si>
  <si>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</si>
  <si>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</si>
  <si>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</si>
  <si>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</si>
  <si>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</si>
  <si>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</si>
  <si>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</si>
  <si>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</si>
  <si>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</si>
  <si>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</si>
  <si>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</si>
  <si>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</si>
  <si>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</si>
  <si>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</si>
  <si>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</si>
  <si>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</si>
  <si>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</si>
  <si>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</si>
  <si>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</si>
  <si>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</si>
  <si>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</si>
  <si>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</si>
  <si>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</si>
  <si>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</si>
  <si>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</si>
  <si>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</si>
  <si>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</si>
  <si>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</si>
  <si>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</si>
  <si>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</si>
  <si>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</si>
  <si>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</si>
  <si>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</si>
  <si>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</si>
  <si>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</si>
  <si>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</si>
  <si>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</si>
  <si>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</si>
  <si>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</si>
  <si>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</si>
  <si>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</si>
  <si>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</si>
  <si>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</si>
  <si>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</si>
  <si>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</si>
  <si>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</si>
  <si>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</si>
  <si>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</si>
  <si>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</si>
  <si>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</si>
  <si>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</si>
  <si>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</si>
  <si>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</si>
  <si>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</si>
  <si>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</si>
  <si>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</si>
  <si>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</si>
  <si>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</si>
  <si>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</si>
  <si>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</si>
  <si>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</si>
  <si>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</si>
  <si>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</si>
  <si>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</si>
  <si>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</si>
  <si>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</si>
  <si>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</si>
  <si>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</si>
  <si>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</si>
  <si>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</si>
  <si>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</si>
  <si>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</si>
  <si>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</si>
  <si>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</si>
  <si>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</si>
  <si>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</si>
  <si>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</si>
  <si>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</si>
  <si>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</si>
  <si>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</si>
  <si>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</si>
  <si>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</si>
  <si>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</si>
  <si>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</si>
  <si>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</si>
  <si>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</si>
  <si>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</si>
  <si>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</si>
  <si>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</si>
  <si>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</si>
  <si>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</si>
  <si>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</si>
  <si>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</si>
  <si>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</si>
  <si>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</si>
  <si>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</si>
  <si>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</si>
  <si>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</si>
  <si>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</si>
  <si>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</si>
  <si>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</si>
  <si>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</si>
  <si>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</si>
  <si>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</si>
  <si>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</si>
  <si>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</si>
  <si>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</si>
  <si>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</si>
  <si>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</si>
  <si>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</si>
  <si>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</si>
  <si>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</si>
  <si>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</si>
  <si>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</si>
  <si>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</si>
  <si>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</si>
  <si>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</si>
  <si>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</si>
  <si>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</si>
  <si>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</si>
  <si>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</si>
  <si>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</si>
  <si>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</si>
  <si>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</si>
  <si>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</si>
  <si>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</si>
  <si>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</si>
  <si>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</si>
  <si>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</si>
  <si>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</si>
  <si>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</si>
  <si>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</si>
  <si>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</si>
  <si>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</si>
  <si>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</si>
  <si>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</si>
  <si>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</si>
  <si>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</si>
  <si>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</si>
  <si>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</si>
  <si>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</si>
  <si>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</si>
  <si>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</si>
  <si>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</si>
  <si>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</si>
  <si>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</si>
  <si>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</si>
  <si>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</si>
  <si>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</si>
  <si>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</si>
  <si>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</si>
  <si>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</si>
  <si>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</si>
  <si>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</si>
  <si>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</si>
  <si>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</si>
  <si>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</si>
  <si>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</si>
  <si>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</si>
  <si>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</si>
  <si>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</si>
  <si>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</si>
  <si>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</si>
  <si>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</si>
  <si>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</si>
  <si>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</si>
  <si>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</si>
  <si>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</si>
  <si>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</si>
  <si>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</si>
  <si>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</si>
  <si>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</si>
  <si>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</si>
  <si>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</si>
  <si>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</si>
  <si>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</si>
  <si>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</si>
  <si>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</si>
  <si>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</si>
  <si>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</si>
  <si>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</si>
  <si>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</si>
  <si>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</si>
  <si>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</si>
  <si>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</si>
  <si>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</si>
  <si>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</si>
  <si>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</si>
  <si>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</si>
  <si>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</si>
  <si>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</si>
  <si>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</si>
  <si>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</si>
  <si>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</si>
  <si>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</si>
  <si>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</si>
  <si>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</si>
  <si>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</si>
  <si>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</si>
  <si>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</si>
  <si>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</si>
  <si>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</si>
  <si>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</si>
  <si>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</si>
  <si>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</si>
  <si>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</si>
  <si>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</si>
  <si>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</si>
  <si>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</si>
  <si>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</si>
  <si>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</si>
  <si>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</si>
  <si>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</si>
  <si>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</si>
  <si>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</si>
  <si>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</si>
  <si>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</si>
  <si>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</si>
  <si>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</si>
  <si>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</si>
  <si>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</si>
  <si>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</si>
  <si>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</si>
  <si>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</si>
  <si>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</si>
  <si>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</si>
  <si>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</si>
  <si>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</si>
  <si>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</si>
  <si>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</si>
  <si>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</si>
  <si>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</si>
  <si>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</si>
  <si>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</si>
  <si>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</si>
  <si>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</si>
  <si>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</si>
  <si>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</si>
  <si>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</si>
  <si>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</si>
  <si>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</si>
  <si>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</si>
  <si>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</si>
  <si>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</si>
  <si>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</si>
  <si>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</si>
  <si>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</si>
  <si>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</si>
  <si>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</si>
  <si>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</si>
  <si>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</si>
  <si>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</si>
  <si>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</si>
  <si>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</si>
  <si>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</si>
  <si>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</si>
  <si>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</si>
  <si>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</si>
  <si>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</si>
  <si>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</si>
  <si>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</si>
  <si>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</si>
  <si>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</si>
  <si>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</si>
  <si>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</si>
  <si>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</si>
  <si>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</si>
  <si>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</si>
  <si>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</si>
  <si>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</si>
  <si>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</si>
  <si>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</si>
  <si>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</si>
  <si>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</si>
  <si>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</si>
  <si>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</si>
  <si>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</si>
  <si>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</si>
  <si>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</si>
  <si>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</si>
  <si>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</si>
  <si>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</si>
  <si>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</si>
  <si>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</si>
  <si>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</si>
  <si>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</si>
  <si>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</si>
  <si>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</si>
  <si>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</si>
  <si>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</si>
  <si>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</si>
  <si>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</si>
  <si>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</si>
  <si>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</si>
  <si>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</si>
  <si>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</si>
  <si>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</si>
  <si>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</si>
  <si>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</si>
  <si>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</si>
  <si>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</si>
  <si>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</si>
  <si>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</si>
  <si>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</si>
  <si>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</si>
  <si>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</si>
  <si>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</si>
  <si>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</si>
  <si>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</si>
  <si>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</si>
  <si>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</si>
  <si>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</si>
  <si>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</si>
  <si>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</si>
  <si>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</si>
  <si>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</si>
  <si>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</si>
  <si>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</si>
  <si>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</si>
  <si>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</si>
  <si>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</si>
  <si>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</si>
  <si>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</si>
  <si>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</si>
  <si>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</si>
  <si>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</si>
  <si>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</si>
  <si>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</si>
  <si>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</si>
  <si>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</si>
  <si>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</si>
  <si>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</si>
  <si>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</si>
  <si>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</si>
  <si>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</si>
  <si>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</si>
  <si>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</si>
  <si>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</si>
  <si>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</si>
  <si>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</si>
  <si>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</si>
  <si>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</si>
  <si>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</si>
  <si>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</si>
  <si>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</si>
  <si>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</si>
  <si>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</si>
  <si>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</si>
  <si>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</si>
  <si>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</si>
  <si>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</si>
  <si>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</si>
  <si>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</si>
  <si>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</si>
  <si>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</si>
  <si>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</si>
  <si>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</si>
  <si>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</si>
  <si>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</si>
  <si>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</si>
  <si>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</si>
  <si>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</si>
  <si>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</si>
  <si>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</si>
  <si>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</si>
  <si>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</si>
  <si>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</si>
  <si>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</si>
  <si>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</si>
  <si>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</si>
  <si>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</si>
  <si>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</si>
  <si>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</si>
  <si>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</si>
  <si>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</si>
  <si>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</si>
  <si>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</si>
  <si>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</si>
  <si>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</si>
  <si>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</si>
  <si>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</si>
  <si>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</si>
  <si>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</si>
  <si>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</si>
  <si>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</si>
  <si>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</si>
  <si>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</si>
  <si>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</si>
  <si>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</si>
  <si>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</si>
  <si>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</si>
  <si>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</si>
  <si>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</si>
  <si>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</si>
  <si>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</si>
  <si>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</si>
  <si>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</si>
  <si>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</si>
  <si>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</si>
  <si>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</si>
  <si>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</si>
  <si>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</si>
  <si>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</si>
  <si>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</si>
  <si>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</si>
  <si>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</si>
  <si>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</si>
  <si>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</si>
  <si>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</si>
  <si>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</si>
  <si>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</si>
  <si>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</si>
  <si>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</si>
  <si>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</si>
  <si>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</si>
  <si>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</si>
  <si>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</si>
  <si>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</si>
  <si>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</si>
  <si>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</si>
  <si>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</si>
  <si>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</si>
  <si>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</si>
  <si>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</si>
  <si>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</si>
  <si>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</si>
  <si>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</si>
  <si>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</si>
  <si>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</si>
  <si>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</si>
  <si>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</si>
  <si>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</si>
  <si>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</si>
  <si>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</si>
  <si>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</si>
  <si>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</si>
  <si>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</si>
  <si>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</si>
  <si>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</si>
  <si>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</si>
  <si>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</si>
  <si>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</si>
  <si>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</si>
  <si>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</si>
  <si>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</si>
  <si>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</si>
  <si>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</si>
  <si>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</si>
  <si>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</si>
  <si>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</si>
  <si>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</si>
  <si>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</si>
  <si>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</si>
  <si>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</si>
  <si>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</si>
  <si>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</si>
  <si>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</si>
  <si>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</si>
  <si>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</si>
  <si>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</si>
  <si>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</si>
  <si>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</si>
  <si>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</si>
  <si>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</si>
  <si>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</si>
  <si>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</si>
  <si>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</si>
  <si>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</si>
  <si>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</si>
  <si>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</si>
  <si>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</si>
  <si>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</si>
  <si>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</si>
  <si>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</si>
  <si>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</si>
  <si>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</si>
  <si>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</si>
  <si>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</si>
  <si>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</si>
  <si>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</si>
  <si>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</si>
  <si>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</si>
  <si>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</si>
  <si>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</si>
  <si>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</si>
  <si>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</si>
  <si>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</si>
  <si>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</si>
  <si>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</si>
  <si>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</si>
  <si>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</si>
  <si>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</si>
  <si>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</si>
  <si>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</si>
  <si>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</si>
  <si>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</si>
  <si>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</si>
  <si>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</si>
  <si>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</si>
  <si>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</si>
  <si>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</si>
  <si>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</si>
  <si>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</si>
  <si>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</si>
  <si>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</si>
  <si>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</si>
  <si>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</si>
  <si>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</si>
  <si>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</si>
  <si>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</si>
  <si>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</si>
  <si>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</si>
  <si>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</si>
  <si>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</si>
  <si>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</si>
  <si>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</si>
  <si>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</si>
  <si>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</si>
  <si>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</si>
  <si>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</si>
  <si>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</si>
  <si>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</si>
  <si>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</si>
  <si>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</si>
  <si>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</si>
  <si>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</si>
  <si>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</si>
  <si>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</si>
  <si>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</si>
  <si>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</si>
  <si>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</si>
  <si>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</si>
  <si>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</si>
  <si>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</si>
  <si>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</si>
  <si>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</si>
  <si>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</si>
  <si>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</si>
  <si>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</si>
  <si>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</si>
  <si>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</si>
  <si>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</si>
  <si>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</si>
  <si>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</si>
  <si>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</si>
  <si>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</si>
  <si>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</si>
  <si>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</si>
  <si>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</si>
  <si>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</si>
  <si>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</si>
  <si>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</si>
  <si>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</si>
  <si>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</si>
  <si>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</si>
  <si>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</si>
  <si>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</si>
  <si>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</si>
  <si>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</si>
  <si>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</si>
  <si>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</si>
  <si>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</si>
  <si>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</si>
  <si>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</si>
  <si>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</si>
  <si>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</si>
  <si>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</si>
  <si>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</si>
  <si>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</si>
  <si>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</si>
  <si>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</si>
  <si>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</si>
  <si>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</si>
  <si>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</si>
  <si>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</si>
  <si>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</si>
  <si>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</si>
  <si>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</si>
  <si>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</si>
  <si>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</si>
  <si>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</si>
  <si>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</si>
  <si>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</si>
  <si>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</si>
  <si>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</si>
  <si>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</si>
  <si>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</si>
  <si>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</si>
  <si>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</si>
  <si>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</si>
  <si>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</si>
  <si>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</si>
  <si>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</si>
  <si>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</si>
  <si>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</si>
  <si>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</si>
  <si>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</si>
  <si>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</si>
  <si>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</si>
  <si>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</si>
  <si>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</si>
  <si>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</si>
  <si>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</si>
  <si>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</si>
  <si>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</si>
  <si>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</si>
  <si>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</si>
  <si>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</si>
  <si>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</si>
  <si>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</si>
  <si>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</si>
  <si>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</si>
  <si>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</si>
  <si>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</si>
  <si>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</si>
  <si>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</si>
  <si>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</si>
  <si>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</si>
  <si>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</si>
  <si>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</si>
  <si>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</si>
  <si>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</si>
  <si>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</si>
  <si>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</si>
  <si>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</si>
  <si>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</si>
  <si>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</si>
  <si>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</si>
  <si>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</si>
  <si>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</si>
  <si>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</si>
  <si>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</si>
  <si>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</si>
  <si>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</si>
  <si>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</si>
  <si>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</si>
  <si>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</si>
  <si>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</si>
  <si>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</si>
  <si>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</si>
  <si>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</si>
  <si>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</si>
  <si>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</si>
  <si>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</si>
  <si>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</si>
  <si>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</si>
  <si>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</si>
  <si>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</si>
  <si>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</si>
  <si>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</si>
  <si>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</si>
  <si>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</si>
  <si>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</si>
  <si>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</si>
  <si>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</si>
  <si>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</si>
  <si>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</si>
  <si>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</si>
  <si>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</si>
  <si>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</si>
  <si>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</si>
  <si>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</si>
  <si>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</si>
  <si>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</si>
  <si>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</si>
  <si>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</si>
  <si>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</si>
  <si>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</si>
  <si>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</si>
  <si>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</si>
  <si>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</si>
  <si>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</si>
  <si>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</si>
  <si>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</si>
  <si>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</si>
  <si>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</si>
  <si>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</si>
  <si>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</si>
  <si>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</si>
  <si>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</si>
  <si>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</si>
  <si>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</si>
  <si>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</si>
  <si>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</si>
  <si>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</si>
  <si>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</si>
  <si>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</si>
  <si>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</si>
  <si>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</si>
  <si>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</si>
  <si>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</si>
  <si>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</si>
  <si>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</si>
  <si>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</si>
  <si>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</si>
  <si>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</si>
  <si>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</si>
  <si>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</si>
  <si>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</si>
  <si>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</si>
  <si>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</si>
  <si>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</si>
  <si>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</si>
  <si>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</si>
  <si>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</si>
  <si>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</si>
  <si>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</si>
  <si>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</si>
  <si>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</si>
  <si>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</si>
  <si>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</si>
  <si>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</si>
  <si>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</si>
  <si>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</si>
  <si>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</si>
  <si>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</si>
  <si>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</si>
  <si>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</si>
  <si>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</si>
  <si>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</si>
  <si>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</si>
  <si>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</si>
  <si>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</si>
  <si>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</si>
  <si>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</si>
  <si>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</si>
  <si>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</si>
  <si>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</si>
  <si>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</si>
  <si>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</si>
  <si>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</si>
  <si>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</si>
  <si>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</si>
  <si>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</si>
  <si>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</si>
  <si>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</si>
  <si>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</si>
  <si>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</si>
  <si>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</si>
  <si>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</si>
  <si>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</si>
  <si>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</si>
  <si>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</si>
  <si>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</si>
  <si>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</si>
  <si>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</si>
  <si>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</si>
  <si>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</si>
  <si>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</si>
  <si>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</si>
  <si>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</si>
  <si>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</si>
  <si>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</si>
  <si>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</si>
  <si>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</si>
  <si>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</si>
  <si>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</si>
  <si>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</si>
  <si>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</si>
  <si>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</si>
  <si>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</si>
  <si>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</si>
  <si>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</si>
  <si>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</si>
  <si>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</si>
  <si>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</si>
  <si>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</si>
  <si>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</si>
  <si>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</si>
  <si>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</si>
  <si>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</si>
  <si>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</si>
  <si>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</si>
  <si>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</si>
  <si>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</si>
  <si>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</si>
  <si>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</si>
  <si>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</si>
  <si>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</si>
  <si>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</si>
  <si>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</si>
  <si>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</si>
  <si>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</si>
  <si>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</si>
  <si>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</si>
  <si>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</si>
  <si>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</si>
  <si>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</si>
  <si>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</si>
  <si>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</si>
  <si>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</si>
  <si>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</si>
  <si>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</si>
  <si>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</si>
  <si>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</si>
  <si>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</si>
  <si>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</si>
  <si>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</si>
  <si>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</si>
  <si>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</si>
  <si>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</si>
  <si>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</si>
  <si>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</si>
  <si>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</si>
  <si>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</si>
  <si>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</si>
  <si>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</si>
  <si>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</si>
  <si>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</si>
  <si>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</si>
  <si>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</si>
  <si>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</si>
  <si>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</si>
  <si>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</si>
  <si>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</si>
  <si>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</si>
  <si>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</si>
  <si>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</si>
  <si>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</si>
  <si>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</si>
  <si>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</si>
  <si>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</si>
  <si>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</si>
  <si>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</si>
  <si>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</si>
  <si>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</si>
  <si>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</si>
  <si>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</si>
  <si>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</si>
  <si>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</si>
  <si>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</si>
  <si>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</si>
  <si>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</si>
  <si>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</si>
  <si>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</si>
  <si>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</si>
  <si>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</si>
  <si>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</si>
  <si>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</si>
  <si>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</si>
  <si>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</si>
  <si>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</si>
  <si>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</si>
  <si>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</si>
  <si>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</si>
  <si>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</si>
  <si>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</si>
  <si>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</si>
  <si>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</si>
  <si>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</si>
  <si>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</si>
  <si>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</si>
  <si>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</si>
  <si>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</si>
  <si>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</si>
  <si>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</si>
  <si>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</si>
  <si>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</si>
  <si>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</si>
  <si>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</si>
  <si>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</si>
  <si>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</si>
  <si>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</si>
  <si>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</si>
  <si>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</si>
  <si>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</si>
  <si>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</si>
  <si>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</si>
  <si>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</si>
  <si>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</si>
  <si>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</si>
  <si>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</si>
  <si>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</si>
  <si>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</si>
  <si>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</si>
  <si>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</si>
  <si>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</si>
  <si>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</si>
  <si>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</si>
  <si>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</si>
  <si>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</si>
  <si>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</si>
  <si>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</si>
  <si>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</si>
  <si>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</si>
  <si>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</si>
  <si>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</si>
  <si>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</si>
  <si>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</si>
  <si>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</si>
  <si>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</si>
  <si>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</si>
  <si>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</si>
  <si>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</si>
  <si>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</si>
  <si>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</si>
  <si>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</si>
  <si>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</si>
  <si>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</si>
  <si>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</si>
  <si>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</si>
  <si>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</si>
  <si>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</si>
  <si>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</si>
  <si>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</si>
  <si>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</si>
  <si>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</si>
  <si>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</si>
  <si>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</si>
  <si>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</si>
  <si>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</si>
  <si>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</si>
  <si>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</si>
  <si>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</si>
  <si>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</si>
  <si>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</si>
  <si>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</si>
  <si>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</si>
  <si>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</si>
  <si>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</si>
  <si>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</si>
  <si>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</si>
  <si>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</si>
  <si>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</si>
  <si>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</si>
  <si>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</si>
  <si>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</si>
  <si>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</si>
  <si>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</si>
  <si>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</si>
  <si>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</si>
  <si>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</si>
  <si>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</si>
  <si>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</si>
  <si>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</si>
  <si>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</si>
  <si>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</si>
  <si>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</si>
  <si>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</si>
  <si>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</si>
  <si>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</si>
  <si>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</si>
  <si>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</si>
  <si>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</si>
  <si>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</si>
  <si>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</si>
  <si>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</si>
  <si>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</si>
  <si>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</si>
  <si>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</si>
  <si>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</si>
  <si>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</si>
  <si>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</si>
  <si>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</si>
  <si>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</si>
  <si>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</si>
  <si>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</si>
  <si>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</si>
  <si>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</si>
  <si>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</si>
  <si>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</si>
  <si>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</si>
  <si>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</si>
  <si>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</si>
  <si>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</si>
  <si>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</si>
  <si>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</si>
  <si>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</si>
  <si>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</si>
  <si>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</si>
  <si>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</si>
  <si>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</si>
  <si>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</si>
  <si>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</si>
  <si>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</si>
  <si>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</si>
  <si>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</si>
  <si>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</si>
  <si>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</si>
  <si>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</si>
  <si>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</si>
  <si>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</si>
  <si>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</si>
  <si>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</si>
  <si>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</si>
  <si>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</si>
  <si>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</si>
  <si>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</si>
  <si>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</si>
  <si>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</si>
  <si>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</si>
  <si>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</si>
  <si>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</si>
  <si>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</si>
  <si>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</si>
  <si>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</si>
  <si>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</si>
  <si>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</si>
  <si>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</si>
  <si>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</si>
  <si>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</si>
  <si>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</si>
  <si>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</si>
  <si>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</si>
  <si>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</si>
  <si>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</si>
  <si>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</si>
  <si>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</si>
  <si>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</si>
  <si>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</si>
  <si>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</si>
  <si>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</si>
  <si>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</si>
  <si>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</si>
  <si>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</si>
  <si>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</si>
  <si>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</si>
  <si>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</si>
  <si>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</si>
  <si>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</si>
  <si>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</si>
  <si>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</si>
  <si>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</si>
  <si>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</si>
  <si>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</si>
  <si>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</si>
  <si>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</si>
  <si>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</si>
  <si>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</si>
  <si>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</si>
  <si>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</si>
  <si>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</si>
  <si>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</si>
  <si>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</si>
  <si>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</si>
  <si>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</si>
  <si>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</si>
  <si>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</si>
  <si>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</si>
  <si>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</si>
  <si>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</si>
  <si>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</si>
  <si>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</si>
  <si>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</si>
  <si>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</si>
  <si>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</si>
  <si>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</si>
  <si>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</si>
  <si>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</si>
  <si>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</si>
  <si>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</si>
  <si>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</si>
  <si>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</si>
  <si>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</si>
  <si>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</si>
  <si>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</si>
  <si>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</si>
  <si>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</si>
  <si>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</si>
  <si>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</si>
  <si>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</si>
  <si>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</si>
  <si>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</si>
  <si>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</si>
  <si>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</si>
  <si>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</si>
  <si>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</si>
  <si>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</si>
  <si>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</si>
  <si>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</si>
  <si>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</si>
  <si>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</si>
  <si>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</si>
  <si>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</si>
  <si>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</si>
  <si>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</si>
  <si>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</si>
  <si>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</si>
  <si>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</si>
  <si>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</si>
  <si>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</si>
  <si>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</si>
  <si>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</si>
  <si>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</si>
  <si>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</si>
  <si>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</si>
  <si>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</si>
  <si>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</si>
  <si>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</si>
  <si>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</si>
  <si>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</si>
  <si>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</si>
  <si>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</si>
  <si>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</si>
  <si>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</si>
  <si>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</si>
  <si>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</si>
  <si>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</si>
  <si>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</si>
  <si>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</si>
  <si>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</si>
  <si>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</si>
  <si>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</si>
  <si>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</si>
  <si>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</si>
  <si>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</si>
  <si>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</si>
  <si>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</si>
  <si>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</si>
  <si>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</si>
  <si>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</si>
  <si>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</si>
  <si>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</si>
  <si>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</si>
  <si>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</si>
  <si>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</si>
  <si>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</si>
  <si>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</si>
  <si>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</si>
  <si>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</si>
  <si>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</si>
  <si>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</si>
  <si>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</si>
  <si>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</si>
  <si>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</si>
  <si>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</si>
  <si>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</si>
  <si>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</si>
  <si>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</si>
  <si>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</si>
  <si>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</si>
  <si>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</si>
  <si>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</si>
  <si>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</si>
  <si>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</si>
  <si>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</si>
  <si>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</si>
  <si>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</si>
  <si>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</si>
  <si>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</si>
  <si>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</si>
  <si>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</si>
  <si>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</si>
  <si>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</si>
  <si>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</si>
  <si>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</si>
  <si>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</si>
  <si>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</si>
  <si>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</si>
  <si>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</si>
  <si>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</si>
  <si>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</si>
  <si>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</si>
  <si>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</si>
  <si>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</si>
  <si>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</si>
  <si>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</si>
  <si>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</si>
  <si>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</si>
  <si>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</si>
  <si>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</si>
  <si>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</si>
  <si>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</si>
  <si>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</si>
  <si>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</si>
  <si>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</si>
  <si>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</si>
  <si>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</si>
  <si>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</si>
  <si>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</si>
  <si>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</si>
  <si>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</si>
  <si>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</si>
  <si>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</si>
  <si>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</si>
  <si>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</si>
  <si>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</si>
  <si>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</si>
  <si>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</si>
  <si>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</si>
  <si>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</si>
  <si>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</si>
  <si>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</si>
  <si>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</si>
  <si>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</si>
  <si>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</si>
  <si>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</si>
  <si>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</si>
  <si>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</si>
  <si>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</si>
  <si>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</si>
  <si>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</si>
  <si>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</si>
  <si>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</si>
  <si>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</si>
  <si>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</si>
  <si>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</si>
  <si>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</si>
  <si>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</si>
  <si>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</si>
  <si>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</si>
  <si>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</si>
  <si>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</si>
  <si>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</si>
  <si>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</si>
  <si>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</si>
  <si>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</si>
  <si>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</si>
  <si>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</si>
  <si>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</si>
  <si>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</si>
  <si>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</si>
  <si>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</si>
  <si>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</si>
  <si>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</si>
  <si>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</si>
  <si>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</si>
  <si>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</si>
  <si>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</si>
  <si>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</si>
  <si>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</si>
  <si>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</si>
  <si>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</si>
  <si>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</si>
  <si>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</si>
  <si>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</si>
  <si>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</si>
  <si>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</si>
  <si>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</si>
  <si>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</si>
  <si>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</si>
  <si>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</si>
  <si>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</si>
  <si>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</si>
  <si>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</si>
  <si>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</si>
  <si>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</si>
  <si>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</si>
  <si>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</si>
  <si>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</si>
  <si>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</si>
  <si>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</si>
  <si>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</si>
  <si>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</si>
  <si>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</si>
  <si>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</si>
  <si>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</si>
  <si>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</si>
  <si>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</si>
  <si>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</si>
  <si>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</si>
  <si>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</si>
  <si>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</si>
  <si>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</si>
  <si>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</si>
  <si>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</si>
  <si>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</si>
  <si>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</si>
  <si>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</si>
  <si>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</si>
  <si>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</si>
  <si>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</si>
  <si>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</si>
  <si>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</si>
  <si>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</si>
  <si>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</si>
  <si>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</si>
  <si>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</si>
  <si>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</si>
  <si>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</si>
  <si>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</si>
  <si>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</si>
  <si>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</si>
  <si>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</si>
  <si>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</si>
  <si>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</si>
  <si>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</si>
  <si>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</si>
  <si>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</si>
  <si>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</si>
  <si>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</si>
  <si>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</si>
  <si>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</si>
  <si>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</si>
  <si>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</si>
  <si>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</si>
  <si>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</si>
  <si>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</si>
  <si>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</si>
  <si>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</si>
  <si>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</si>
  <si>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</si>
  <si>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</si>
  <si>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</si>
  <si>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</si>
  <si>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</si>
  <si>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</si>
  <si>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</si>
  <si>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</si>
  <si>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</si>
  <si>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</si>
  <si>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</si>
  <si>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</si>
  <si>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</si>
  <si>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</si>
  <si>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</si>
  <si>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</si>
  <si>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</si>
  <si>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</si>
  <si>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</si>
  <si>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</si>
  <si>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</si>
  <si>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</si>
  <si>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</si>
  <si>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</si>
  <si>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</si>
  <si>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</si>
  <si>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</si>
  <si>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</si>
  <si>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</si>
  <si>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</si>
  <si>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</si>
  <si>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</si>
  <si>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</si>
  <si>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</si>
  <si>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</si>
  <si>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</si>
  <si>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</si>
  <si>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</si>
  <si>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</si>
  <si>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</si>
  <si>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</si>
  <si>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</si>
  <si>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</si>
  <si>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</si>
  <si>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</si>
  <si>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</si>
  <si>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</si>
  <si>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</si>
  <si>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</si>
  <si>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</si>
  <si>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</si>
  <si>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</si>
  <si>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</si>
  <si>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</si>
  <si>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</si>
  <si>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</si>
  <si>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</si>
  <si>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</si>
  <si>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</si>
  <si>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</si>
  <si>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</si>
  <si>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</si>
  <si>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</si>
  <si>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</si>
  <si>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</si>
  <si>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</si>
  <si>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</si>
  <si>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</si>
  <si>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</si>
  <si>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</si>
  <si>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</si>
  <si>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</si>
  <si>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</si>
  <si>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</si>
  <si>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</si>
  <si>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</si>
  <si>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</si>
  <si>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</si>
  <si>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</si>
  <si>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</si>
  <si>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</si>
  <si>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</si>
  <si>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</si>
  <si>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</si>
  <si>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</si>
  <si>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</si>
  <si>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</si>
  <si>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</si>
  <si>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</si>
  <si>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</si>
  <si>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</si>
  <si>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</si>
  <si>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</si>
  <si>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</si>
  <si>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</si>
  <si>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</si>
  <si>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</si>
  <si>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</si>
  <si>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</si>
  <si>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</si>
  <si>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</si>
  <si>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</si>
  <si>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</si>
  <si>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</si>
  <si>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</si>
  <si>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</si>
  <si>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</si>
  <si>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</si>
  <si>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</si>
  <si>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</si>
  <si>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</si>
  <si>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</si>
  <si>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</si>
  <si>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</si>
  <si>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</si>
  <si>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</si>
  <si>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</si>
  <si>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</si>
  <si>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</si>
  <si>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</si>
  <si>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</si>
  <si>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</si>
  <si>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</si>
  <si>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</si>
  <si>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</si>
  <si>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</si>
  <si>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</si>
  <si>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</si>
  <si>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</si>
  <si>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</si>
  <si>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</si>
  <si>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</si>
  <si>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</si>
  <si>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</si>
  <si>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</si>
  <si>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</si>
  <si>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</si>
  <si>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</si>
  <si>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</si>
  <si>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</si>
  <si>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</si>
  <si>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</si>
  <si>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</si>
  <si>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</si>
  <si>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</si>
  <si>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</si>
  <si>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</si>
  <si>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</si>
  <si>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</si>
  <si>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</si>
  <si>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</si>
  <si>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</si>
  <si>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</si>
  <si>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</si>
  <si>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</si>
  <si>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</si>
  <si>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</si>
  <si>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</si>
  <si>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</si>
  <si>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</si>
  <si>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</si>
  <si>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</si>
  <si>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</si>
  <si>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</si>
  <si>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</si>
  <si>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</si>
  <si>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</si>
  <si>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</si>
  <si>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</si>
  <si>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</si>
  <si>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</si>
  <si>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</si>
  <si>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</si>
  <si>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</si>
  <si>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</si>
  <si>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</si>
  <si>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</si>
  <si>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</si>
  <si>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</si>
  <si>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</si>
  <si>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</si>
  <si>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</si>
  <si>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</si>
  <si>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</si>
  <si>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</si>
  <si>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</si>
  <si>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</si>
  <si>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</si>
  <si>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</si>
  <si>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</si>
  <si>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</si>
  <si>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</si>
  <si>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</si>
  <si>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</si>
  <si>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</si>
  <si>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</si>
  <si>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</si>
  <si>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</si>
  <si>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</si>
  <si>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</si>
  <si>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</si>
  <si>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</si>
  <si>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</si>
  <si>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</si>
  <si>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</si>
  <si>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</si>
  <si>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</si>
  <si>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</si>
  <si>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</si>
  <si>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</si>
  <si>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</si>
  <si>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</si>
  <si>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</si>
  <si>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</si>
  <si>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</si>
  <si>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</si>
  <si>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</si>
  <si>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</si>
  <si>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</si>
  <si>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</si>
  <si>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</si>
  <si>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</si>
  <si>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</si>
  <si>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</si>
  <si>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</si>
  <si>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</si>
  <si>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</si>
  <si>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</si>
  <si>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</si>
  <si>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</si>
  <si>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</si>
  <si>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</si>
  <si>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</si>
  <si>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</si>
  <si>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</si>
  <si>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</si>
  <si>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</si>
  <si>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</si>
  <si>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</si>
  <si>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</si>
  <si>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</si>
  <si>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</si>
  <si>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</si>
  <si>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</si>
  <si>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</si>
  <si>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</si>
  <si>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</si>
  <si>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</si>
  <si>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</si>
  <si>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</si>
  <si>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</si>
  <si>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</si>
  <si>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</si>
  <si>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</si>
  <si>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</si>
  <si>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</si>
  <si>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</si>
  <si>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</si>
  <si>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</si>
  <si>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</si>
  <si>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</si>
  <si>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</si>
  <si>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</si>
  <si>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</si>
  <si>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</si>
  <si>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</si>
  <si>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</si>
  <si>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</si>
  <si>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</si>
  <si>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</si>
  <si>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</si>
  <si>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</si>
  <si>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</si>
  <si>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</si>
  <si>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</si>
  <si>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</si>
  <si>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</si>
  <si>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</si>
  <si>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</si>
  <si>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</si>
  <si>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</si>
  <si>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</si>
  <si>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</si>
  <si>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</si>
  <si>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</si>
  <si>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</si>
  <si>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</si>
  <si>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</si>
  <si>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</si>
  <si>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</si>
  <si>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</si>
  <si>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</si>
  <si>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</si>
  <si>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</si>
  <si>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</si>
  <si>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</si>
  <si>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</si>
  <si>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</si>
  <si>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</si>
  <si>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</si>
  <si>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</si>
  <si>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</si>
  <si>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</si>
  <si>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</si>
  <si>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</si>
  <si>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</si>
  <si>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</si>
  <si>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</si>
  <si>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</si>
  <si>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</si>
  <si>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</si>
  <si>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</si>
  <si>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</si>
  <si>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</si>
  <si>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</si>
  <si>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</si>
  <si>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</si>
  <si>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</si>
  <si>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</si>
  <si>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</si>
  <si>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</si>
  <si>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</si>
  <si>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</si>
  <si>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</si>
  <si>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</si>
  <si>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</si>
  <si>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</si>
  <si>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</si>
  <si>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</si>
  <si>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</si>
  <si>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</si>
  <si>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</si>
  <si>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</si>
  <si>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</si>
  <si>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</si>
  <si>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</si>
  <si>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</si>
  <si>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</si>
  <si>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</si>
  <si>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</si>
  <si>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</si>
  <si>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</si>
  <si>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</si>
  <si>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</si>
  <si>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</si>
  <si>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</si>
  <si>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</si>
  <si>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</si>
  <si>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</si>
  <si>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</si>
  <si>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</si>
  <si>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</si>
  <si>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</si>
  <si>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</si>
  <si>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</si>
  <si>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</si>
  <si>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</si>
  <si>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</si>
  <si>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</si>
  <si>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</si>
  <si>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</si>
  <si>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</si>
  <si>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</si>
  <si>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</si>
  <si>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</si>
  <si>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</si>
  <si>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</si>
  <si>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</si>
  <si>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</si>
  <si>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</si>
  <si>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</si>
  <si>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</si>
  <si>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</si>
  <si>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</si>
  <si>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</si>
  <si>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</si>
  <si>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</si>
  <si>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</si>
  <si>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</si>
  <si>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</si>
  <si>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</si>
  <si>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</si>
  <si>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</si>
  <si>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</si>
  <si>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</si>
  <si>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</si>
  <si>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</si>
  <si>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</si>
  <si>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</si>
  <si>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</si>
  <si>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</si>
  <si>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</si>
  <si>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</si>
  <si>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</si>
  <si>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</si>
  <si>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</si>
  <si>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</si>
  <si>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</si>
  <si>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</si>
  <si>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</si>
  <si>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</si>
  <si>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</si>
  <si>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</si>
  <si>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</si>
  <si>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</si>
  <si>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</si>
  <si>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</si>
  <si>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</si>
  <si>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</si>
  <si>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</si>
  <si>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</si>
  <si>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</si>
  <si>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</si>
  <si>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</si>
  <si>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</si>
  <si>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</si>
  <si>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</si>
  <si>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</si>
  <si>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</si>
  <si>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</si>
  <si>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</si>
  <si>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</si>
  <si>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</si>
  <si>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</si>
  <si>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</si>
  <si>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</si>
  <si>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</si>
  <si>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</si>
  <si>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</si>
  <si>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</si>
  <si>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</si>
  <si>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</si>
  <si>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</si>
  <si>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</si>
  <si>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</si>
  <si>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</si>
  <si>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</si>
  <si>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</si>
  <si>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</si>
  <si>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</si>
  <si>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</si>
  <si>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</si>
  <si>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</si>
  <si>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</si>
  <si>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</si>
  <si>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</si>
  <si>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</si>
  <si>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</si>
  <si>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</si>
  <si>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</si>
  <si>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</si>
  <si>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</si>
  <si>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</si>
  <si>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</si>
  <si>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</si>
  <si>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</si>
  <si>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</si>
  <si>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</si>
  <si>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</si>
  <si>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</si>
  <si>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</si>
  <si>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</si>
  <si>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</si>
  <si>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</si>
  <si>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</si>
  <si>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</si>
  <si>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</si>
  <si>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</si>
  <si>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</si>
  <si>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</si>
  <si>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</si>
  <si>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</si>
  <si>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</si>
  <si>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</si>
  <si>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</si>
  <si>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</si>
  <si>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</si>
  <si>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</si>
  <si>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</si>
  <si>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</si>
  <si>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</si>
  <si>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</si>
  <si>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</si>
  <si>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</si>
  <si>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</si>
  <si>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</si>
  <si>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</si>
  <si>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</si>
  <si>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</si>
  <si>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</si>
  <si>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</si>
  <si>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</si>
  <si>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</si>
  <si>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</si>
  <si>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</si>
  <si>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</si>
  <si>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</si>
  <si>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</si>
  <si>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</si>
  <si>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</si>
  <si>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</si>
  <si>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</si>
  <si>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</si>
  <si>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</si>
  <si>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</si>
  <si>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</si>
  <si>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</si>
  <si>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</si>
  <si>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</si>
  <si>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</si>
  <si>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</si>
  <si>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</si>
  <si>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</si>
  <si>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</si>
  <si>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</si>
  <si>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</si>
  <si>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</si>
  <si>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</si>
  <si>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</si>
  <si>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</si>
  <si>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</si>
  <si>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</si>
  <si>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</si>
  <si>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</si>
  <si>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</si>
  <si>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</si>
  <si>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</si>
  <si>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</si>
  <si>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</si>
  <si>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</si>
  <si>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</si>
  <si>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</si>
  <si>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</si>
  <si>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</si>
  <si>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</si>
  <si>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</si>
  <si>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</si>
  <si>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</si>
  <si>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</si>
  <si>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</si>
  <si>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</si>
  <si>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</si>
  <si>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</si>
  <si>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</si>
  <si>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</si>
  <si>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</si>
  <si>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</si>
  <si>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</si>
  <si>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</si>
  <si>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</si>
  <si>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</si>
  <si>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</si>
  <si>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</si>
  <si>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</si>
  <si>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</si>
  <si>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</si>
  <si>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</si>
  <si>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</si>
  <si>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</si>
  <si>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</si>
  <si>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</si>
  <si>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</si>
  <si>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</si>
  <si>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</si>
  <si>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</si>
  <si>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</si>
  <si>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</si>
  <si>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</si>
  <si>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</si>
  <si>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</si>
  <si>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</si>
  <si>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</si>
  <si>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</si>
  <si>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</si>
  <si>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</si>
  <si>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</si>
  <si>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</si>
  <si>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</si>
  <si>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</si>
  <si>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</si>
  <si>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</si>
  <si>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</si>
  <si>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</si>
  <si>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</si>
  <si>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</si>
  <si>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</si>
  <si>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</si>
  <si>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</si>
  <si>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</si>
  <si>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</si>
  <si>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</si>
  <si>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</si>
  <si>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</si>
  <si>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</si>
  <si>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</si>
  <si>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</si>
  <si>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</si>
  <si>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</si>
  <si>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</si>
  <si>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</si>
  <si>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</si>
  <si>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</si>
  <si>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</si>
  <si>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</si>
  <si>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</si>
  <si>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</si>
  <si>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</si>
  <si>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</si>
  <si>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</si>
  <si>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</si>
  <si>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</si>
  <si>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</si>
  <si>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</si>
  <si>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</si>
  <si>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</si>
  <si>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</si>
  <si>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</si>
  <si>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</si>
  <si>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</si>
  <si>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</si>
  <si>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</si>
  <si>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</si>
  <si>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</si>
  <si>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</si>
  <si>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</si>
  <si>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</si>
  <si>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</si>
  <si>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</si>
  <si>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</si>
  <si>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</si>
  <si>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</si>
  <si>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</si>
  <si>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</si>
  <si>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</si>
  <si>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</si>
  <si>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</si>
  <si>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</si>
  <si>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</si>
  <si>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</si>
  <si>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</si>
  <si>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</si>
  <si>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</si>
  <si>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</si>
  <si>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</si>
  <si>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</si>
  <si>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</si>
  <si>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</si>
  <si>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</si>
  <si>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</si>
  <si>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</si>
  <si>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</si>
  <si>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</si>
  <si>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</si>
  <si>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</si>
  <si>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</si>
  <si>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</si>
  <si>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</si>
  <si>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</si>
  <si>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</si>
  <si>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</si>
  <si>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</si>
  <si>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</si>
  <si>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</si>
  <si>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</si>
  <si>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</si>
  <si>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</si>
  <si>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</si>
  <si>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</si>
  <si>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</si>
  <si>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</si>
  <si>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</si>
  <si>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</si>
  <si>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</si>
  <si>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</si>
  <si>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</si>
  <si>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</si>
  <si>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</si>
  <si>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</si>
  <si>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</si>
  <si>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</si>
  <si>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</si>
  <si>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</si>
  <si>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</si>
  <si>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</si>
  <si>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</si>
  <si>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</si>
  <si>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</si>
  <si>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</si>
  <si>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</si>
  <si>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</si>
  <si>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</si>
  <si>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</si>
  <si>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</si>
  <si>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</si>
  <si>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</si>
  <si>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</si>
  <si>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</si>
  <si>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</si>
  <si>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</si>
  <si>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</si>
  <si>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</si>
  <si>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</si>
  <si>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</si>
  <si>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</si>
  <si>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</si>
  <si>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</si>
  <si>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</si>
  <si>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</si>
  <si>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</si>
  <si>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</si>
  <si>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</si>
  <si>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</si>
  <si>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</si>
  <si>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</si>
  <si>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</si>
  <si>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</si>
  <si>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</si>
  <si>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</si>
  <si>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</si>
  <si>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</si>
  <si>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</si>
  <si>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</si>
  <si>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</si>
  <si>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</si>
  <si>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</si>
  <si>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</si>
  <si>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</si>
  <si>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</si>
  <si>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</si>
  <si>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</si>
  <si>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</si>
  <si>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</si>
  <si>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</si>
  <si>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</si>
  <si>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</si>
  <si>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</si>
  <si>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</si>
  <si>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</si>
  <si>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</si>
  <si>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</si>
  <si>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</si>
  <si>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</si>
  <si>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</si>
  <si>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</si>
  <si>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</si>
  <si>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</si>
  <si>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</si>
  <si>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</si>
  <si>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</si>
  <si>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</si>
  <si>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</si>
  <si>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</si>
  <si>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</si>
  <si>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</si>
  <si>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</si>
  <si>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</si>
  <si>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</si>
  <si>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</si>
  <si>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</si>
  <si>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</si>
  <si>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</si>
  <si>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</si>
  <si>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</si>
  <si>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</si>
  <si>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</si>
  <si>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</si>
  <si>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</si>
  <si>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</si>
  <si>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</si>
  <si>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</si>
  <si>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</si>
  <si>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</si>
  <si>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</si>
  <si>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</si>
  <si>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</si>
  <si>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</si>
  <si>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</si>
  <si>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</si>
  <si>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</si>
  <si>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</si>
  <si>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</si>
  <si>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</si>
  <si>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</si>
  <si>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</si>
  <si>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</si>
  <si>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</si>
  <si>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</si>
  <si>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</si>
  <si>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</si>
  <si>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</si>
  <si>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</si>
  <si>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</si>
  <si>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</si>
  <si>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</si>
  <si>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</si>
  <si>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</si>
  <si>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</si>
  <si>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</si>
  <si>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</si>
  <si>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</si>
  <si>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</si>
  <si>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</si>
  <si>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</si>
  <si>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</si>
  <si>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</si>
  <si>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</si>
  <si>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</si>
  <si>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</si>
  <si>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</si>
  <si>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</si>
  <si>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</si>
  <si>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</si>
  <si>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</si>
  <si>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</si>
  <si>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</si>
  <si>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</si>
  <si>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</si>
  <si>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</si>
  <si>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</si>
  <si>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</si>
  <si>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</si>
  <si>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</si>
  <si>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</si>
  <si>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</si>
  <si>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</si>
  <si>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</si>
  <si>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</si>
  <si>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</si>
  <si>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</si>
  <si>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</si>
  <si>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</si>
  <si>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</si>
  <si>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</si>
  <si>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</si>
  <si>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</si>
  <si>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</si>
  <si>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</si>
  <si>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</si>
  <si>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</si>
  <si>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</si>
  <si>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</si>
  <si>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</si>
  <si>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</si>
  <si>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</si>
  <si>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</si>
  <si>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</si>
  <si>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</si>
  <si>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</si>
  <si>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</si>
  <si>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</si>
  <si>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</si>
  <si>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</si>
  <si>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</si>
  <si>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</si>
  <si>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</si>
  <si>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</si>
  <si>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</si>
  <si>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</si>
  <si>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</si>
  <si>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</si>
  <si>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</si>
  <si>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</si>
  <si>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</si>
  <si>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</si>
  <si>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</si>
  <si>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</si>
  <si>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</si>
  <si>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</si>
  <si>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</si>
  <si>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</si>
  <si>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</si>
  <si>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</si>
  <si>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</si>
  <si>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</si>
  <si>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</si>
  <si>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</si>
  <si>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</si>
  <si>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</si>
  <si>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</si>
  <si>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</si>
  <si>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</si>
  <si>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</si>
  <si>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</si>
  <si>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</si>
  <si>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</si>
  <si>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</si>
  <si>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</si>
  <si>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</si>
  <si>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</si>
  <si>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</si>
  <si>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</si>
  <si>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</si>
  <si>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</si>
  <si>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</si>
  <si>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</si>
  <si>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</si>
  <si>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</si>
  <si>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</si>
  <si>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</si>
  <si>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</si>
  <si>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</si>
  <si>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</si>
  <si>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</si>
  <si>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</si>
  <si>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</si>
  <si>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</si>
  <si>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</si>
  <si>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</si>
  <si>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</si>
  <si>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</si>
  <si>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</si>
  <si>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</si>
  <si>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</si>
  <si>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</si>
  <si>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</si>
  <si>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</si>
  <si>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</si>
  <si>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</si>
  <si>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</si>
  <si>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</si>
  <si>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</si>
  <si>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</si>
  <si>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</si>
  <si>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</si>
  <si>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</si>
  <si>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</si>
  <si>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</si>
  <si>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</si>
  <si>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</si>
  <si>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</si>
  <si>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</si>
  <si>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</si>
  <si>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</si>
  <si>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</si>
  <si>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</si>
  <si>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</si>
  <si>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</si>
  <si>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</si>
  <si>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</si>
  <si>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</si>
  <si>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</si>
  <si>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</si>
  <si>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</si>
  <si>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</si>
  <si>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</si>
  <si>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</si>
  <si>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</si>
  <si>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</si>
  <si>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</si>
  <si>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</si>
  <si>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</si>
  <si>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</si>
  <si>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</si>
  <si>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</si>
  <si>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</si>
  <si>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</si>
  <si>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</si>
  <si>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</si>
  <si>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</si>
  <si>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</si>
  <si>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</si>
  <si>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</si>
  <si>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</si>
  <si>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</si>
  <si>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</si>
  <si>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</si>
  <si>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</si>
  <si>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</si>
  <si>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</si>
  <si>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</si>
  <si>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</si>
  <si>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</si>
  <si>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</si>
  <si>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</si>
  <si>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</si>
  <si>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</si>
  <si>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</si>
  <si>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</si>
  <si>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</si>
  <si>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</si>
  <si>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</si>
  <si>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</si>
  <si>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</si>
  <si>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</si>
  <si>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</si>
  <si>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</si>
  <si>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</si>
  <si>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</si>
  <si>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</si>
  <si>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</si>
  <si>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</si>
  <si>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</si>
  <si>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</si>
  <si>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</si>
  <si>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</si>
  <si>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</si>
  <si>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</si>
  <si>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</si>
  <si>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</si>
  <si>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</si>
  <si>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</si>
  <si>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</si>
  <si>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</si>
  <si>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</si>
  <si>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</si>
  <si>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</si>
  <si>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</si>
  <si>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</si>
  <si>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</si>
  <si>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</si>
  <si>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</si>
  <si>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</si>
  <si>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</si>
  <si>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</si>
  <si>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</si>
  <si>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</si>
  <si>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</si>
  <si>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</si>
  <si>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</si>
  <si>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</si>
  <si>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</si>
  <si>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</si>
  <si>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</si>
  <si>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</si>
  <si>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</si>
  <si>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</si>
  <si>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</si>
  <si>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</si>
  <si>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</si>
  <si>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</si>
  <si>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</si>
  <si>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</si>
  <si>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</si>
  <si>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</si>
  <si>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</si>
  <si>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</si>
  <si>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</si>
  <si>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</si>
  <si>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</si>
  <si>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</si>
  <si>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</si>
  <si>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</si>
  <si>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</si>
  <si>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</si>
  <si>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</si>
  <si>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</si>
  <si>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</si>
  <si>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</si>
  <si>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</si>
  <si>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</si>
  <si>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</si>
  <si>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</si>
  <si>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</si>
  <si>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</si>
  <si>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</si>
  <si>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</si>
  <si>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</si>
  <si>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</si>
  <si>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</si>
  <si>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</si>
  <si>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</si>
  <si>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</si>
  <si>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</si>
  <si>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</si>
  <si>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</si>
  <si>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</si>
  <si>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</si>
  <si>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</si>
  <si>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</si>
  <si>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</si>
  <si>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</si>
  <si>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</si>
  <si>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</si>
  <si>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</si>
  <si>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</si>
  <si>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</si>
  <si>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</si>
  <si>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</si>
  <si>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</si>
  <si>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</si>
  <si>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</si>
  <si>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</si>
  <si>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</si>
  <si>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</si>
  <si>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</si>
  <si>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</si>
  <si>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</si>
  <si>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</si>
  <si>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</si>
  <si>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</si>
  <si>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</si>
  <si>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</si>
  <si>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</si>
  <si>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</si>
  <si>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</si>
  <si>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</si>
  <si>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</si>
  <si>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</si>
  <si>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</si>
  <si>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</si>
  <si>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</si>
  <si>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</si>
  <si>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</si>
  <si>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</si>
  <si>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</si>
  <si>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</si>
  <si>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</si>
  <si>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</si>
  <si>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</si>
  <si>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</si>
  <si>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</si>
  <si>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</si>
  <si>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</si>
  <si>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</si>
  <si>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</si>
  <si>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</si>
  <si>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</si>
  <si>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</si>
  <si>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</si>
  <si>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</si>
  <si>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</si>
  <si>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</si>
  <si>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</si>
  <si>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</si>
  <si>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</si>
  <si>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</si>
  <si>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</si>
  <si>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</si>
  <si>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</si>
  <si>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</si>
  <si>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</si>
  <si>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</si>
  <si>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</si>
  <si>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</si>
  <si>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</si>
  <si>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</si>
  <si>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</si>
  <si>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</si>
  <si>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</si>
  <si>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</si>
  <si>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</si>
  <si>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</si>
  <si>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</si>
  <si>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</si>
  <si>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</si>
  <si>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</si>
  <si>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</si>
  <si>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</si>
  <si>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</si>
  <si>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</si>
  <si>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</si>
  <si>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</si>
  <si>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</si>
  <si>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</si>
  <si>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</si>
  <si>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</si>
  <si>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</si>
  <si>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</si>
  <si>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</si>
  <si>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</si>
  <si>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</si>
  <si>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</si>
  <si>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</si>
  <si>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</si>
  <si>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</si>
  <si>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</si>
  <si>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</si>
  <si>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</si>
  <si>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</si>
  <si>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</si>
  <si>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</si>
  <si>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</si>
  <si>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</si>
  <si>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</si>
  <si>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</si>
  <si>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</si>
  <si>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</si>
  <si>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</si>
  <si>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</si>
  <si>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</si>
  <si>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</si>
  <si>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</si>
  <si>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</si>
  <si>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</si>
  <si>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</si>
  <si>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</si>
  <si>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</si>
  <si>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</si>
  <si>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</si>
  <si>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</si>
  <si>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</si>
  <si>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</si>
  <si>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</si>
  <si>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</si>
  <si>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</si>
  <si>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</si>
  <si>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</si>
  <si>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</si>
  <si>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</si>
  <si>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</si>
  <si>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</si>
  <si>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</si>
  <si>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</si>
  <si>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</si>
  <si>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</si>
  <si>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</si>
  <si>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</si>
  <si>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</si>
  <si>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</si>
  <si>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</si>
  <si>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</si>
  <si>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</si>
  <si>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</si>
  <si>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</si>
  <si>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</si>
  <si>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</si>
  <si>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</si>
  <si>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</si>
  <si>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</si>
  <si>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</si>
  <si>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</si>
  <si>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</si>
  <si>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</si>
  <si>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</si>
  <si>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</si>
  <si>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</si>
  <si>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</si>
  <si>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</si>
  <si>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</si>
  <si>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</si>
  <si>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</si>
  <si>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</si>
  <si>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</si>
  <si>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</si>
  <si>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</si>
  <si>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</si>
  <si>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</si>
  <si>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</si>
  <si>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</si>
  <si>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</si>
  <si>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</si>
  <si>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</si>
  <si>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</si>
  <si>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</si>
  <si>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</si>
  <si>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</si>
  <si>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</si>
  <si>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</si>
  <si>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</si>
  <si>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</si>
  <si>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</si>
  <si>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</si>
  <si>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</si>
  <si>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</si>
  <si>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</si>
  <si>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</si>
  <si>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</si>
  <si>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</si>
  <si>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</si>
  <si>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</si>
  <si>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</si>
  <si>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</si>
  <si>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</si>
  <si>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</si>
  <si>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</si>
  <si>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</si>
  <si>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</si>
  <si>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</si>
  <si>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</si>
  <si>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</si>
  <si>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</si>
  <si>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</si>
  <si>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</si>
  <si>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</si>
  <si>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</si>
  <si>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</si>
  <si>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</si>
  <si>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</si>
  <si>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</si>
  <si>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</si>
  <si>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</si>
  <si>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</si>
  <si>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</si>
  <si>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</si>
  <si>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</si>
  <si>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</si>
  <si>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</si>
  <si>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</si>
  <si>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</si>
  <si>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</si>
  <si>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</si>
  <si>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</si>
  <si>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</si>
  <si>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</si>
  <si>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</si>
  <si>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</si>
  <si>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</si>
  <si>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</si>
  <si>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</si>
  <si>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</si>
  <si>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</si>
  <si>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</si>
  <si>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</si>
  <si>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</si>
  <si>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</si>
  <si>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</si>
  <si>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</si>
  <si>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</si>
  <si>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</si>
  <si>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</si>
  <si>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</si>
  <si>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</si>
  <si>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</si>
  <si>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</si>
  <si>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</si>
  <si>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</si>
  <si>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</si>
  <si>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</si>
  <si>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</si>
  <si>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</si>
  <si>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</si>
  <si>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</si>
  <si>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</si>
  <si>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</si>
  <si>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</si>
  <si>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</si>
  <si>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</si>
  <si>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</si>
  <si>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</si>
  <si>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</si>
  <si>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</si>
  <si>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</si>
  <si>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</si>
  <si>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</si>
  <si>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</si>
  <si>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</si>
  <si>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</si>
  <si>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</si>
  <si>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</si>
  <si>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</si>
  <si>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</si>
  <si>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</si>
  <si>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</si>
  <si>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</si>
  <si>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</si>
  <si>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</si>
  <si>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</si>
  <si>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</si>
  <si>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</si>
  <si>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</si>
  <si>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</si>
  <si>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</si>
  <si>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</si>
  <si>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</si>
  <si>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</si>
  <si>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</si>
  <si>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</si>
  <si>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</si>
  <si>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</si>
  <si>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</si>
  <si>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</si>
  <si>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</si>
  <si>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</si>
  <si>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</si>
  <si>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</si>
  <si>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</si>
  <si>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</si>
  <si>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</si>
  <si>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</si>
  <si>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</si>
  <si>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</si>
  <si>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</si>
  <si>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</si>
  <si>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</si>
  <si>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</si>
  <si>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</si>
  <si>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</si>
  <si>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</si>
  <si>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</si>
  <si>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</si>
  <si>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</si>
  <si>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</si>
  <si>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</si>
  <si>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</si>
  <si>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</si>
  <si>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</si>
  <si>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</si>
  <si>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</si>
  <si>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</si>
  <si>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</si>
  <si>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</si>
  <si>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</si>
  <si>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</si>
  <si>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</si>
  <si>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</si>
  <si>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</si>
  <si>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</si>
  <si>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</si>
  <si>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</si>
  <si>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</si>
  <si>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</si>
  <si>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</si>
  <si>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</si>
  <si>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</si>
  <si>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</si>
  <si>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</si>
  <si>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</si>
  <si>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</si>
  <si>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</si>
  <si>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</si>
  <si>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</si>
  <si>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</si>
  <si>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</si>
  <si>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</si>
  <si>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</si>
  <si>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</si>
  <si>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</si>
  <si>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</si>
  <si>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</si>
  <si>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</si>
  <si>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</si>
  <si>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</si>
  <si>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</si>
  <si>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</si>
  <si>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</si>
  <si>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</si>
  <si>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</si>
  <si>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</si>
  <si>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</si>
  <si>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</si>
  <si>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</si>
  <si>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</si>
  <si>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</si>
  <si>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</si>
  <si>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</si>
  <si>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</si>
  <si>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</si>
  <si>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</si>
  <si>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</si>
  <si>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</si>
  <si>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</si>
  <si>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</si>
  <si>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</si>
  <si>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</si>
  <si>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</si>
  <si>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</si>
  <si>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</si>
  <si>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</si>
  <si>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</si>
  <si>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</si>
  <si>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</si>
  <si>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</si>
  <si>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</si>
  <si>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</si>
  <si>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</si>
  <si>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</si>
  <si>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</si>
  <si>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</si>
  <si>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</si>
  <si>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</si>
  <si>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</si>
  <si>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</si>
  <si>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</si>
  <si>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</si>
  <si>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</si>
  <si>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</si>
  <si>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</si>
  <si>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</si>
  <si>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</si>
  <si>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</si>
  <si>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</si>
  <si>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</si>
  <si>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</si>
  <si>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</si>
  <si>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</si>
  <si>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</si>
  <si>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</si>
  <si>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</si>
  <si>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</si>
  <si>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</si>
  <si>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</si>
  <si>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</si>
  <si>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</si>
  <si>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</si>
  <si>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</si>
  <si>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</si>
  <si>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</si>
  <si>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</si>
  <si>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</si>
  <si>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</si>
  <si>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</si>
  <si>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</si>
  <si>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</si>
  <si>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</si>
  <si>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</si>
  <si>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</si>
  <si>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</si>
  <si>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</si>
  <si>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</si>
  <si>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</si>
  <si>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</si>
  <si>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</si>
  <si>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</si>
  <si>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</si>
  <si>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</si>
  <si>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</si>
  <si>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</si>
  <si>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</si>
  <si>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</si>
  <si>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</si>
  <si>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</si>
  <si>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</si>
  <si>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</si>
  <si>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</si>
  <si>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</si>
  <si>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</si>
  <si>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</si>
  <si>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</si>
  <si>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</si>
  <si>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</si>
  <si>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</si>
  <si>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</si>
  <si>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</si>
  <si>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</si>
  <si>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</si>
  <si>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</si>
  <si>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</si>
  <si>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</si>
  <si>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</si>
  <si>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</si>
  <si>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</si>
  <si>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</si>
  <si>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</si>
  <si>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</si>
  <si>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</si>
  <si>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</si>
  <si>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</si>
  <si>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</si>
  <si>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</si>
  <si>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</si>
  <si>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</si>
  <si>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</si>
  <si>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</si>
  <si>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</si>
  <si>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</si>
  <si>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</si>
  <si>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</si>
  <si>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</si>
  <si>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</si>
  <si>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</si>
  <si>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</si>
  <si>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</si>
  <si>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</si>
  <si>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</si>
  <si>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</si>
  <si>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</si>
  <si>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</si>
  <si>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</si>
  <si>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</si>
  <si>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</si>
  <si>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</si>
  <si>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</si>
  <si>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</si>
  <si>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</si>
  <si>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</si>
  <si>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</si>
  <si>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</si>
  <si>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</si>
  <si>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</si>
  <si>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</si>
  <si>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</si>
  <si>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</si>
  <si>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</si>
  <si>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</si>
  <si>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</si>
  <si>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</si>
  <si>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</si>
  <si>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</si>
  <si>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</si>
  <si>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</si>
  <si>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</si>
  <si>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</si>
  <si>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</si>
  <si>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</si>
  <si>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</si>
  <si>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</si>
  <si>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</si>
  <si>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</si>
  <si>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</si>
  <si>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</si>
  <si>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</si>
  <si>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</si>
  <si>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</si>
  <si>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</si>
  <si>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</si>
  <si>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</si>
  <si>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</si>
  <si>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</si>
  <si>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</si>
  <si>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</si>
  <si>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</si>
  <si>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</si>
  <si>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</si>
  <si>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</si>
  <si>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</si>
  <si>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</si>
  <si>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</si>
  <si>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</si>
  <si>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</si>
  <si>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</si>
  <si>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</si>
  <si>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</si>
  <si>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</si>
  <si>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</si>
  <si>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</si>
  <si>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</si>
  <si>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</si>
  <si>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</si>
  <si>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</si>
  <si>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</si>
  <si>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</si>
  <si>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</si>
  <si>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</si>
  <si>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</si>
  <si>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</si>
  <si>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</si>
  <si>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</si>
  <si>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</si>
  <si>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</si>
  <si>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</si>
  <si>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</si>
  <si>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</si>
  <si>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</si>
  <si>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</si>
  <si>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</si>
  <si>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</si>
  <si>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</si>
  <si>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</si>
  <si>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</si>
  <si>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</si>
  <si>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</si>
  <si>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</si>
  <si>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</si>
  <si>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</si>
  <si>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</si>
  <si>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</si>
  <si>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</si>
  <si>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</si>
  <si>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</si>
  <si>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</si>
  <si>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</si>
  <si>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</si>
  <si>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</si>
  <si>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</si>
  <si>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</si>
  <si>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</si>
  <si>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</si>
  <si>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</si>
  <si>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</si>
  <si>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</si>
  <si>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</si>
  <si>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</si>
  <si>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</si>
  <si>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</si>
  <si>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</si>
  <si>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</si>
  <si>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</si>
  <si>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</si>
  <si>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</si>
  <si>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</si>
  <si>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</si>
  <si>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</si>
  <si>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</si>
  <si>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</si>
  <si>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</si>
  <si>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</si>
  <si>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</si>
  <si>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</si>
  <si>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</si>
  <si>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</si>
  <si>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</si>
  <si>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</si>
  <si>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</si>
  <si>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</si>
  <si>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</si>
  <si>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</si>
  <si>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</si>
  <si>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</si>
  <si>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</si>
  <si>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</si>
  <si>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</si>
  <si>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</si>
  <si>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</si>
  <si>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</si>
  <si>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</si>
  <si>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</si>
  <si>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</si>
  <si>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</si>
  <si>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</si>
  <si>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</si>
  <si>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</si>
  <si>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</si>
  <si>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</si>
  <si>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</si>
  <si>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</si>
  <si>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</si>
  <si>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</si>
  <si>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</si>
  <si>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</si>
  <si>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</si>
  <si>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</si>
  <si>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</si>
  <si>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</si>
  <si>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</si>
  <si>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</si>
  <si>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</si>
  <si>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</si>
  <si>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</si>
  <si>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</si>
  <si>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</si>
  <si>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</si>
  <si>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</si>
  <si>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</si>
  <si>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</si>
  <si>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</si>
  <si>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</si>
  <si>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</si>
  <si>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</si>
  <si>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</si>
  <si>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</si>
  <si>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</si>
  <si>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</si>
  <si>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</si>
  <si>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</si>
  <si>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</si>
  <si>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</si>
  <si>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</si>
  <si>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</si>
  <si>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</si>
  <si>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</si>
  <si>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</si>
  <si>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</si>
  <si>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</si>
  <si>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</si>
  <si>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</si>
  <si>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</si>
  <si>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</si>
  <si>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</si>
  <si>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</si>
  <si>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</si>
  <si>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</si>
  <si>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</si>
  <si>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</si>
  <si>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</si>
  <si>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</si>
  <si>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</si>
  <si>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</si>
  <si>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</si>
  <si>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</si>
  <si>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</si>
  <si>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</si>
  <si>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</si>
  <si>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</si>
  <si>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</si>
  <si>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</si>
  <si>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</si>
  <si>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</si>
  <si>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</si>
  <si>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</si>
  <si>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</si>
  <si>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</si>
  <si>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</si>
  <si>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</si>
  <si>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</si>
  <si>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</si>
  <si>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</si>
  <si>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</si>
  <si>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</si>
  <si>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</si>
  <si>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</si>
  <si>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</si>
  <si>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</si>
  <si>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</si>
  <si>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</si>
  <si>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</si>
  <si>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</si>
  <si>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</si>
  <si>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</si>
  <si>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</si>
  <si>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</si>
  <si>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</si>
  <si>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</si>
  <si>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</si>
  <si>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</si>
  <si>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</si>
  <si>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</si>
  <si>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</si>
  <si>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</si>
  <si>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</si>
  <si>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</si>
  <si>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</si>
  <si>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</si>
  <si>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</si>
  <si>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</si>
  <si>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</si>
  <si>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</si>
  <si>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</si>
  <si>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</si>
  <si>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</si>
  <si>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</si>
  <si>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</si>
  <si>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</si>
  <si>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</si>
  <si>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</si>
  <si>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</si>
  <si>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</si>
  <si>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</si>
  <si>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</si>
  <si>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</si>
  <si>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</si>
  <si>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</si>
  <si>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</si>
  <si>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</si>
  <si>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</si>
  <si>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</si>
  <si>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</si>
  <si>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</si>
  <si>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</si>
  <si>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</si>
  <si>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</si>
  <si>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</si>
  <si>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</si>
  <si>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</si>
  <si>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</si>
  <si>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</si>
  <si>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</si>
  <si>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</si>
  <si>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</si>
  <si>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</si>
  <si>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</si>
  <si>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</si>
  <si>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</si>
  <si>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</si>
  <si>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</si>
  <si>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</si>
  <si>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</si>
  <si>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</si>
  <si>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</si>
  <si>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</si>
  <si>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</si>
  <si>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</si>
  <si>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</si>
  <si>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</si>
  <si>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</si>
  <si>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</si>
  <si>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</si>
  <si>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</si>
  <si>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</si>
  <si>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</si>
  <si>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</si>
  <si>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</si>
  <si>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</si>
  <si>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</si>
  <si>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</si>
  <si>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</si>
  <si>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</si>
  <si>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</si>
  <si>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</si>
  <si>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</si>
  <si>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</si>
  <si>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</si>
  <si>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</si>
  <si>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</si>
  <si>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</si>
  <si>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</si>
  <si>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</si>
  <si>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</si>
  <si>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</si>
  <si>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</si>
  <si>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</si>
  <si>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</si>
  <si>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</si>
  <si>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</si>
  <si>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</si>
  <si>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</si>
  <si>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</si>
  <si>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</si>
  <si>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</si>
  <si>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</si>
  <si>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</si>
  <si>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</si>
  <si>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</si>
  <si>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</si>
  <si>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</si>
  <si>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</si>
  <si>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</si>
  <si>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</si>
  <si>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</si>
  <si>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</si>
  <si>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</si>
  <si>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</si>
  <si>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</si>
  <si>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</si>
  <si>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</si>
  <si>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</si>
  <si>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</si>
  <si>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</si>
  <si>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</si>
  <si>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</si>
  <si>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</si>
  <si>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</si>
  <si>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</si>
  <si>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</si>
  <si>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</si>
  <si>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</si>
  <si>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</si>
  <si>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</si>
  <si>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</si>
  <si>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</si>
  <si>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</si>
  <si>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</si>
  <si>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</si>
  <si>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</si>
  <si>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</si>
  <si>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</si>
  <si>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</si>
  <si>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</si>
  <si>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</si>
  <si>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</si>
  <si>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</si>
  <si>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</si>
  <si>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</si>
  <si>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</si>
  <si>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</si>
  <si>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</si>
  <si>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</si>
  <si>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</si>
  <si>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</si>
  <si>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</si>
  <si>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</si>
  <si>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</si>
  <si>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</si>
  <si>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</si>
  <si>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</si>
  <si>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</si>
  <si>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</si>
  <si>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</si>
  <si>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</si>
  <si>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</si>
  <si>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</si>
  <si>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</si>
  <si>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</si>
  <si>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</si>
  <si>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</si>
  <si>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</si>
  <si>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</si>
  <si>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</si>
  <si>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</si>
  <si>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</si>
  <si>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</si>
  <si>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</si>
  <si>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</si>
  <si>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</si>
  <si>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</si>
  <si>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</si>
  <si>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</si>
  <si>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</si>
  <si>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</si>
  <si>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</si>
  <si>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</si>
  <si>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</si>
  <si>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</si>
  <si>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</si>
  <si>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</si>
  <si>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</si>
  <si>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</si>
  <si>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</si>
  <si>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</si>
  <si>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</si>
  <si>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</si>
  <si>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</si>
  <si>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</si>
  <si>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</si>
  <si>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</si>
  <si>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</si>
  <si>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</si>
  <si>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</si>
  <si>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</si>
  <si>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</si>
  <si>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</si>
  <si>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</si>
  <si>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</si>
  <si>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</si>
  <si>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</si>
  <si>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</si>
  <si>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</si>
  <si>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</si>
  <si>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</si>
  <si>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</si>
  <si>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</si>
  <si>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</si>
  <si>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</si>
  <si>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</si>
  <si>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</si>
  <si>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</si>
  <si>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</si>
  <si>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</si>
  <si>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</si>
  <si>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</si>
  <si>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</si>
  <si>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</si>
  <si>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</si>
  <si>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</si>
  <si>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</si>
  <si>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</si>
  <si>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</si>
  <si>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</si>
  <si>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</si>
  <si>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</si>
  <si>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</si>
  <si>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</si>
  <si>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</si>
  <si>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</si>
  <si>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</si>
  <si>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</si>
  <si>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</si>
  <si>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</si>
  <si>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</si>
  <si>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</si>
  <si>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</si>
  <si>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</si>
  <si>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</si>
  <si>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</si>
  <si>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</si>
  <si>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</si>
  <si>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</si>
  <si>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</si>
  <si>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</si>
  <si>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</si>
  <si>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</si>
  <si>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</si>
  <si>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</si>
  <si>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</si>
  <si>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</si>
  <si>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</si>
  <si>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</si>
  <si>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</si>
  <si>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</si>
  <si>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</si>
  <si>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</si>
  <si>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</si>
  <si>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</si>
  <si>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</si>
  <si>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</si>
  <si>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</si>
  <si>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</si>
  <si>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</si>
  <si>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</si>
  <si>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</si>
  <si>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</si>
  <si>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</si>
  <si>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</si>
  <si>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</si>
  <si>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</si>
  <si>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</si>
  <si>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</si>
  <si>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</si>
  <si>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</si>
  <si>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</si>
  <si>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</si>
  <si>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</si>
  <si>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</si>
  <si>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</si>
  <si>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</si>
  <si>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</si>
  <si>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</si>
  <si>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</si>
  <si>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</si>
  <si>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</si>
  <si>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</si>
  <si>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</si>
  <si>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</si>
  <si>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</si>
  <si>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</si>
  <si>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</si>
  <si>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</si>
  <si>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</si>
  <si>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</si>
  <si>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</si>
  <si>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</si>
  <si>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</si>
  <si>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</si>
  <si>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</si>
  <si>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</si>
  <si>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</si>
  <si>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</si>
  <si>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</si>
  <si>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</si>
  <si>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</si>
  <si>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</si>
  <si>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</si>
  <si>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</si>
  <si>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</si>
  <si>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</si>
  <si>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</si>
  <si>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</si>
  <si>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</si>
  <si>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</si>
  <si>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</si>
  <si>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</si>
  <si>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</si>
  <si>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</si>
  <si>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</si>
  <si>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</si>
  <si>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</si>
  <si>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</si>
  <si>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</si>
  <si>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</si>
  <si>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</si>
  <si>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</si>
  <si>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</si>
  <si>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</si>
  <si>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</si>
  <si>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</si>
  <si>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</si>
  <si>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</si>
  <si>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</si>
  <si>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</si>
  <si>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</si>
  <si>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</si>
  <si>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</si>
  <si>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</si>
  <si>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</si>
  <si>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</si>
  <si>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</si>
  <si>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</si>
  <si>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</si>
  <si>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</si>
  <si>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</si>
  <si>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</si>
  <si>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</si>
  <si>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</si>
  <si>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</si>
  <si>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</si>
  <si>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</si>
  <si>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</si>
  <si>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</si>
  <si>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</si>
  <si>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</si>
  <si>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</si>
  <si>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</si>
  <si>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</si>
  <si>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</si>
  <si>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</si>
  <si>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</si>
  <si>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</si>
  <si>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</si>
  <si>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</si>
  <si>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</si>
  <si>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</si>
  <si>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</si>
  <si>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</si>
  <si>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</si>
  <si>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</si>
  <si>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</si>
  <si>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</si>
  <si>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</si>
  <si>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</si>
  <si>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</si>
  <si>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</si>
  <si>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</si>
  <si>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</si>
  <si>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</si>
  <si>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</si>
  <si>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</si>
  <si>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</si>
  <si>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</si>
  <si>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</si>
  <si>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</si>
  <si>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</si>
  <si>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</si>
  <si>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</si>
  <si>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</si>
  <si>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</si>
  <si>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</si>
  <si>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</si>
  <si>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</si>
  <si>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</si>
  <si>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</si>
  <si>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</si>
  <si>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</si>
  <si>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</si>
  <si>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</si>
  <si>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</si>
  <si>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</si>
  <si>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</si>
  <si>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</si>
  <si>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</si>
  <si>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</si>
  <si>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</si>
  <si>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</si>
  <si>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</si>
  <si>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</si>
  <si>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</si>
  <si>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</si>
  <si>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</si>
  <si>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</si>
  <si>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</si>
  <si>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</si>
  <si>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</si>
  <si>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</si>
  <si>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</si>
  <si>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</si>
  <si>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</si>
  <si>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</si>
  <si>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</si>
  <si>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</si>
  <si>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</si>
  <si>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</si>
  <si>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</si>
  <si>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</si>
  <si>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</si>
  <si>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</si>
  <si>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</si>
  <si>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</si>
  <si>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</si>
  <si>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</si>
  <si>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</si>
  <si>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</si>
  <si>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</si>
  <si>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</si>
  <si>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</si>
  <si>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</si>
  <si>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</si>
  <si>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</si>
  <si>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</si>
  <si>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</si>
  <si>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</si>
  <si>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</si>
  <si>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</si>
  <si>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</si>
  <si>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</si>
  <si>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</si>
  <si>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</si>
  <si>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</si>
  <si>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</si>
  <si>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</si>
  <si>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</si>
  <si>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</si>
  <si>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</si>
  <si>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</si>
  <si>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</si>
  <si>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</si>
  <si>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</si>
  <si>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</si>
  <si>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</si>
  <si>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</si>
  <si>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</si>
  <si>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</si>
  <si>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</si>
  <si>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</si>
  <si>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</si>
  <si>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</si>
  <si>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</si>
  <si>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</si>
  <si>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</si>
  <si>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</si>
  <si>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</si>
  <si>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</si>
  <si>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</si>
  <si>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</si>
  <si>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</si>
  <si>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</si>
  <si>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</si>
  <si>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</si>
  <si>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</si>
  <si>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</si>
  <si>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</si>
  <si>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</si>
  <si>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</si>
  <si>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</si>
  <si>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</si>
  <si>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</si>
  <si>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</si>
  <si>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</si>
  <si>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</si>
  <si>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</si>
  <si>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</si>
  <si>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</si>
  <si>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</si>
  <si>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</si>
  <si>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</si>
  <si>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</si>
  <si>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</si>
  <si>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</si>
  <si>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</si>
  <si>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</si>
  <si>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</si>
  <si>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</si>
  <si>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</si>
  <si>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</si>
  <si>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</si>
  <si>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</si>
  <si>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</si>
  <si>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</si>
  <si>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</si>
  <si>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</si>
  <si>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</si>
  <si>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</si>
  <si>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</si>
  <si>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</si>
  <si>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</si>
  <si>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</si>
  <si>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</si>
  <si>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</si>
  <si>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</si>
  <si>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</si>
  <si>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</si>
  <si>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</si>
  <si>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</si>
  <si>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</si>
  <si>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</si>
  <si>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</si>
  <si>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</si>
  <si>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</si>
  <si>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</si>
  <si>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</si>
  <si>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</si>
  <si>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</si>
  <si>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</si>
  <si>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</si>
  <si>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</si>
  <si>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</si>
  <si>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</si>
  <si>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</si>
  <si>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</si>
  <si>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</si>
  <si>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</si>
  <si>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</si>
  <si>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</si>
  <si>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</si>
  <si>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</si>
  <si>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</si>
  <si>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</si>
  <si>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</si>
  <si>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</si>
  <si>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</si>
  <si>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</si>
  <si>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</si>
  <si>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</si>
  <si>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</si>
  <si>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</si>
  <si>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</si>
  <si>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</si>
  <si>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</si>
  <si>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</si>
  <si>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</si>
  <si>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</si>
  <si>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</si>
  <si>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</si>
  <si>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</si>
  <si>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</si>
  <si>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</si>
  <si>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</si>
  <si>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</si>
  <si>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</si>
  <si>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</si>
  <si>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</si>
  <si>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</si>
  <si>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</si>
  <si>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</si>
  <si>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</si>
  <si>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</si>
  <si>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</si>
  <si>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</si>
  <si>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</si>
  <si>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</si>
  <si>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</si>
  <si>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</si>
  <si>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</si>
  <si>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</si>
  <si>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</si>
  <si>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</si>
  <si>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</si>
  <si>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</si>
  <si>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</si>
  <si>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</si>
  <si>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</si>
  <si>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</si>
  <si>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</si>
  <si>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</si>
  <si>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</si>
  <si>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</si>
  <si>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</si>
  <si>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</si>
  <si>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</si>
  <si>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</si>
  <si>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</si>
  <si>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</si>
  <si>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</si>
  <si>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</si>
  <si>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</si>
  <si>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</si>
  <si>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</si>
  <si>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</si>
  <si>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</si>
  <si>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</si>
  <si>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</si>
  <si>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</si>
  <si>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</si>
  <si>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</si>
  <si>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</si>
  <si>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</si>
  <si>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</si>
  <si>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</si>
  <si>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</si>
  <si>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</si>
  <si>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</si>
  <si>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</si>
  <si>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</si>
  <si>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</si>
  <si>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</si>
  <si>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</si>
  <si>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</si>
  <si>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</si>
  <si>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</si>
  <si>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</si>
  <si>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</si>
  <si>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</si>
  <si>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</si>
  <si>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</si>
  <si>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</si>
  <si>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</si>
  <si>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</si>
  <si>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</si>
  <si>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</si>
  <si>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</si>
  <si>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</si>
  <si>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</si>
  <si>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</si>
  <si>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</si>
  <si>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</si>
  <si>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</si>
  <si>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</si>
  <si>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</si>
  <si>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</si>
  <si>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</si>
  <si>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</si>
  <si>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</si>
  <si>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</si>
  <si>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</si>
  <si>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</si>
  <si>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</si>
  <si>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</si>
  <si>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</si>
  <si>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</si>
  <si>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</si>
  <si>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</si>
  <si>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</si>
  <si>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</si>
  <si>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</si>
  <si>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</si>
  <si>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</si>
  <si>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</si>
  <si>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</si>
  <si>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</si>
  <si>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</si>
  <si>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</si>
  <si>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</si>
  <si>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</si>
  <si>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</si>
  <si>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</si>
  <si>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</si>
  <si>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</si>
  <si>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</si>
  <si>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</si>
  <si>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</si>
  <si>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</si>
  <si>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</si>
  <si>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</si>
  <si>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</si>
  <si>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</si>
  <si>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</si>
  <si>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</si>
  <si>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</si>
  <si>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</si>
  <si>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</si>
  <si>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</si>
  <si>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</si>
  <si>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</si>
  <si>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</si>
  <si>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</si>
  <si>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</si>
  <si>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</si>
  <si>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</si>
  <si>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</si>
  <si>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</si>
  <si>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</si>
  <si>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</si>
  <si>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</si>
  <si>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</si>
  <si>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</si>
  <si>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</si>
  <si>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</si>
  <si>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</si>
  <si>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</si>
  <si>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</si>
  <si>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</si>
  <si>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</si>
  <si>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</si>
  <si>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</si>
  <si>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</si>
  <si>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</si>
  <si>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</si>
  <si>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</si>
  <si>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</si>
  <si>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</si>
  <si>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</si>
  <si>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</si>
  <si>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</si>
  <si>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</si>
  <si>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</si>
  <si>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</si>
  <si>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</si>
  <si>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</si>
  <si>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</si>
  <si>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</si>
  <si>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</si>
  <si>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</si>
  <si>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</si>
  <si>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</si>
  <si>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</si>
  <si>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</si>
  <si>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</si>
  <si>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</si>
  <si>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</si>
  <si>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</si>
  <si>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</si>
  <si>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</si>
  <si>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</si>
  <si>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</si>
  <si>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</si>
  <si>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</si>
  <si>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</si>
  <si>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</si>
  <si>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</si>
  <si>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</si>
  <si>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</si>
  <si>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</si>
  <si>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</si>
  <si>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</si>
  <si>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</si>
  <si>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</si>
  <si>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</si>
  <si>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</si>
  <si>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</si>
  <si>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</si>
  <si>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</si>
  <si>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</si>
  <si>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</si>
  <si>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</si>
  <si>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</si>
  <si>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</si>
  <si>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</si>
  <si>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</si>
  <si>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</si>
  <si>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</si>
  <si>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</si>
  <si>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</si>
  <si>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</si>
  <si>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</si>
  <si>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</si>
  <si>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</si>
  <si>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</si>
  <si>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</si>
  <si>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</si>
  <si>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</si>
  <si>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</si>
  <si>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</si>
  <si>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</si>
  <si>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</si>
  <si>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</si>
  <si>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</si>
  <si>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</si>
  <si>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</si>
  <si>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</si>
  <si>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</si>
  <si>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</si>
  <si>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</si>
  <si>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</si>
  <si>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</si>
  <si>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</si>
  <si>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</si>
  <si>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</si>
  <si>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</si>
  <si>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</si>
  <si>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</si>
  <si>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</si>
  <si>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</si>
  <si>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</si>
  <si>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</si>
  <si>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</si>
  <si>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</si>
  <si>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</si>
  <si>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</si>
  <si>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</si>
  <si>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</si>
  <si>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</si>
  <si>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</si>
  <si>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</si>
  <si>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</si>
  <si>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</si>
  <si>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</si>
  <si>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</si>
  <si>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</si>
  <si>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</si>
  <si>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</si>
  <si>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</si>
  <si>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</si>
  <si>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</si>
  <si>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</si>
  <si>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</si>
  <si>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</si>
  <si>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</si>
  <si>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</si>
  <si>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</si>
  <si>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</si>
  <si>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</si>
  <si>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</si>
  <si>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</si>
  <si>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</si>
  <si>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</si>
  <si>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</si>
  <si>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</si>
  <si>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</si>
  <si>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</si>
  <si>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</si>
  <si>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</si>
  <si>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</si>
  <si>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</si>
  <si>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</si>
  <si>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</si>
  <si>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</si>
  <si>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</si>
  <si>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</si>
  <si>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</si>
  <si>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</si>
  <si>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</si>
  <si>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</si>
  <si>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</si>
  <si>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</si>
  <si>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</si>
  <si>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</si>
  <si>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</si>
  <si>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</si>
  <si>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</si>
  <si>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</si>
  <si>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</si>
  <si>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</si>
  <si>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</si>
  <si>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</si>
  <si>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</si>
  <si>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</si>
  <si>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</si>
  <si>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</si>
  <si>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</si>
  <si>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</si>
  <si>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</si>
  <si>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</si>
  <si>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</si>
  <si>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</si>
  <si>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</si>
  <si>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</si>
  <si>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</si>
  <si>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</si>
  <si>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</si>
  <si>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</si>
  <si>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</si>
  <si>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</si>
  <si>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</si>
  <si>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</si>
  <si>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</si>
  <si>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</si>
  <si>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</si>
  <si>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</si>
  <si>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</si>
  <si>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</si>
  <si>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</si>
  <si>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</si>
  <si>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</si>
  <si>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</si>
  <si>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</si>
  <si>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</si>
  <si>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</si>
  <si>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</si>
  <si>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</si>
  <si>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</si>
  <si>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</si>
  <si>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</si>
  <si>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</si>
  <si>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</si>
  <si>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</si>
  <si>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</si>
  <si>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</si>
  <si>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</si>
  <si>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</si>
  <si>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</si>
  <si>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</si>
  <si>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</si>
  <si>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</si>
  <si>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</si>
  <si>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</si>
  <si>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</si>
  <si>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</si>
  <si>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</si>
  <si>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</si>
  <si>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</si>
  <si>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</si>
  <si>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</si>
  <si>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</si>
  <si>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</si>
  <si>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</si>
  <si>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</si>
  <si>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</si>
  <si>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</si>
  <si>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</si>
  <si>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</si>
  <si>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</si>
  <si>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</si>
  <si>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</si>
  <si>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</si>
  <si>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</si>
  <si>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</si>
  <si>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</si>
  <si>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</si>
  <si>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</si>
  <si>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</si>
  <si>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</si>
  <si>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</si>
  <si>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</si>
  <si>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</si>
  <si>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</si>
  <si>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</si>
  <si>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</si>
  <si>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</si>
  <si>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</si>
  <si>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</si>
  <si>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</si>
  <si>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</si>
  <si>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</si>
  <si>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</si>
  <si>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</si>
  <si>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</si>
  <si>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</si>
  <si>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</si>
  <si>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</si>
  <si>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</si>
  <si>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</si>
  <si>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</si>
  <si>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</si>
  <si>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</si>
  <si>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</si>
  <si>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</si>
  <si>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</si>
  <si>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</si>
  <si>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</si>
  <si>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</si>
  <si>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</si>
  <si>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</si>
  <si>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</si>
  <si>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</si>
  <si>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</si>
  <si>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</si>
  <si>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</si>
  <si>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</si>
  <si>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</si>
  <si>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</si>
  <si>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</si>
  <si>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</si>
  <si>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</si>
  <si>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</si>
  <si>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</si>
  <si>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</si>
  <si>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</si>
  <si>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</si>
  <si>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</si>
  <si>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</si>
  <si>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</si>
  <si>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</si>
  <si>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</si>
  <si>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</si>
  <si>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</si>
  <si>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</si>
  <si>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</si>
  <si>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</si>
  <si>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</si>
  <si>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</si>
  <si>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</si>
  <si>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</si>
  <si>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</si>
  <si>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</si>
  <si>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</si>
  <si>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</si>
  <si>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</si>
  <si>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</si>
  <si>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</si>
  <si>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</si>
  <si>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</si>
  <si>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</si>
  <si>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</si>
  <si>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</si>
  <si>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</si>
  <si>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</si>
  <si>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</si>
  <si>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</si>
  <si>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</si>
  <si>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</si>
  <si>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</si>
  <si>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</si>
  <si>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</si>
  <si>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</si>
  <si>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</si>
  <si>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</si>
  <si>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</si>
  <si>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</si>
  <si>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</si>
  <si>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</si>
  <si>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</si>
  <si>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</si>
  <si>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</si>
  <si>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</si>
  <si>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</si>
  <si>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</si>
  <si>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</si>
  <si>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</si>
  <si>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</si>
  <si>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</si>
  <si>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</si>
  <si>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</si>
  <si>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</si>
  <si>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</si>
  <si>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</si>
  <si>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</si>
  <si>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</si>
  <si>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</si>
  <si>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</si>
  <si>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</si>
  <si>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</si>
  <si>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</si>
  <si>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</si>
  <si>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</si>
  <si>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</si>
  <si>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</si>
  <si>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</si>
  <si>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</si>
  <si>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</si>
  <si>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</si>
  <si>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</si>
  <si>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</si>
  <si>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</si>
  <si>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</si>
  <si>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</si>
  <si>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</si>
  <si>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</si>
  <si>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</si>
  <si>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</si>
  <si>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</si>
  <si>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</si>
  <si>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</si>
  <si>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</si>
  <si>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</si>
  <si>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</si>
  <si>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</si>
  <si>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</si>
  <si>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</si>
  <si>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</si>
  <si>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</si>
  <si>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</si>
  <si>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</si>
  <si>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</si>
  <si>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</si>
  <si>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</si>
  <si>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</si>
  <si>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</si>
  <si>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</si>
  <si>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</si>
  <si>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</si>
  <si>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</si>
  <si>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</si>
  <si>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</si>
  <si>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</si>
  <si>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</si>
  <si>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</si>
  <si>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</si>
  <si>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</si>
  <si>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</si>
  <si>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</si>
  <si>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</si>
  <si>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</si>
  <si>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</si>
  <si>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</si>
  <si>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</si>
  <si>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</si>
  <si>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</si>
  <si>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</si>
  <si>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</si>
  <si>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</si>
  <si>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</si>
  <si>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</si>
  <si>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</si>
  <si>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</si>
  <si>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</si>
  <si>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</si>
  <si>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</si>
  <si>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</si>
  <si>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</si>
  <si>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</si>
  <si>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</si>
  <si>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</si>
  <si>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</si>
  <si>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</si>
  <si>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</si>
  <si>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</si>
  <si>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</si>
  <si>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</si>
  <si>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</si>
  <si>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</si>
  <si>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</si>
  <si>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</si>
  <si>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</si>
  <si>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</si>
  <si>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</si>
  <si>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</si>
  <si>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</si>
  <si>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</si>
  <si>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</si>
  <si>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</si>
  <si>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</si>
  <si>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</si>
  <si>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</si>
  <si>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</si>
  <si>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</si>
  <si>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</si>
  <si>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</si>
  <si>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</si>
  <si>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</si>
  <si>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</si>
  <si>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</si>
  <si>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</si>
  <si>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</si>
  <si>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</si>
  <si>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</si>
  <si>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</si>
  <si>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</si>
  <si>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</si>
  <si>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</si>
  <si>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</si>
  <si>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</si>
  <si>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</si>
  <si>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</si>
  <si>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</si>
  <si>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</si>
  <si>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</si>
  <si>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</si>
  <si>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</si>
  <si>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</si>
  <si>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</si>
  <si>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</si>
  <si>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</si>
  <si>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</si>
  <si>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</si>
  <si>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</si>
  <si>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</si>
  <si>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</si>
  <si>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</si>
  <si>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</si>
  <si>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</si>
  <si>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</si>
  <si>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</si>
  <si>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</si>
  <si>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</si>
  <si>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</si>
  <si>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</si>
  <si>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</si>
  <si>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</si>
  <si>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</si>
  <si>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</si>
  <si>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</si>
  <si>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</si>
  <si>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</si>
  <si>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</si>
  <si>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</si>
  <si>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</si>
  <si>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</si>
  <si>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</si>
  <si>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</si>
  <si>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</si>
  <si>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</si>
  <si>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</si>
  <si>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</si>
  <si>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</si>
  <si>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</si>
  <si>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</si>
  <si>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</si>
  <si>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</si>
  <si>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</si>
  <si>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</si>
  <si>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</si>
  <si>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</si>
  <si>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</si>
  <si>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</si>
  <si>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</si>
  <si>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</si>
  <si>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</si>
  <si>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</si>
  <si>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</si>
  <si>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</si>
  <si>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</si>
  <si>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</si>
  <si>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</si>
  <si>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</si>
  <si>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</si>
  <si>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</si>
  <si>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</si>
  <si>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</si>
  <si>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</si>
  <si>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</si>
  <si>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</si>
  <si>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</si>
  <si>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</si>
  <si>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</si>
  <si>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</si>
  <si>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</si>
  <si>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</si>
  <si>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</si>
  <si>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</si>
  <si>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</si>
  <si>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</si>
  <si>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</si>
  <si>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</si>
  <si>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</si>
  <si>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</si>
  <si>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</si>
  <si>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</si>
  <si>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</si>
  <si>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</si>
  <si>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</si>
  <si>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</si>
  <si>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</si>
  <si>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</si>
  <si>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</si>
  <si>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</si>
  <si>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</si>
  <si>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</si>
  <si>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</si>
  <si>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</si>
  <si>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</si>
  <si>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</si>
  <si>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</si>
  <si>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</si>
  <si>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</si>
  <si>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</si>
  <si>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</si>
  <si>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</si>
  <si>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</si>
  <si>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</si>
  <si>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</si>
  <si>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</si>
  <si>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</si>
  <si>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</si>
  <si>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</si>
  <si>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</si>
  <si>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</si>
  <si>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</si>
  <si>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</si>
  <si>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</si>
  <si>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</si>
  <si>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</si>
  <si>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</si>
  <si>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</si>
  <si>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</si>
  <si>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</si>
  <si>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</si>
  <si>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</si>
  <si>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</si>
  <si>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</si>
  <si>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</si>
  <si>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</si>
  <si>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</si>
  <si>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</si>
  <si>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</si>
  <si>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</si>
  <si>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</si>
  <si>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</si>
  <si>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</si>
  <si>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</si>
  <si>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</si>
  <si>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</si>
  <si>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</si>
  <si>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</si>
  <si>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</si>
  <si>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</si>
  <si>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</si>
  <si>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</si>
  <si>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</si>
  <si>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</si>
  <si>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</si>
  <si>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</si>
  <si>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</si>
  <si>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</si>
  <si>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</si>
  <si>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</si>
  <si>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</si>
  <si>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</si>
  <si>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</si>
  <si>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</si>
  <si>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</si>
  <si>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</si>
  <si>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</si>
  <si>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</si>
  <si>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</si>
  <si>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</si>
  <si>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</si>
  <si>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</si>
  <si>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</si>
  <si>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</si>
  <si>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</si>
  <si>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</si>
  <si>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</si>
  <si>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</si>
  <si>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</si>
  <si>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</si>
  <si>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</si>
  <si>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</si>
  <si>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</si>
  <si>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</si>
  <si>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</si>
  <si>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</si>
  <si>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</si>
  <si>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</si>
  <si>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</si>
  <si>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</si>
  <si>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</si>
  <si>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</si>
  <si>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</si>
  <si>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</si>
  <si>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</si>
  <si>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</si>
  <si>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</si>
  <si>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</si>
  <si>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</si>
  <si>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</si>
  <si>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</si>
  <si>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</si>
  <si>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</si>
  <si>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</si>
  <si>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</si>
  <si>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</si>
  <si>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</si>
  <si>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</si>
  <si>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</si>
  <si>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</si>
  <si>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</si>
  <si>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</si>
  <si>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</si>
  <si>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</si>
  <si>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</si>
  <si>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</si>
  <si>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</si>
  <si>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</si>
  <si>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</si>
  <si>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</si>
  <si>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</si>
  <si>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</si>
  <si>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</si>
  <si>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</si>
  <si>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</si>
  <si>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</si>
  <si>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</si>
  <si>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</si>
  <si>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</si>
  <si>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</si>
  <si>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</si>
  <si>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</si>
  <si>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</si>
  <si>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</si>
  <si>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</si>
  <si>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</si>
  <si>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</si>
  <si>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</si>
  <si>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</si>
  <si>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</si>
  <si>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</si>
  <si>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</si>
  <si>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</si>
  <si>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</si>
  <si>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</si>
  <si>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</si>
  <si>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</si>
  <si>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</si>
  <si>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</si>
  <si>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</si>
  <si>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</si>
  <si>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</si>
  <si>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</si>
  <si>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</si>
  <si>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</si>
  <si>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</si>
  <si>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</si>
  <si>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</si>
  <si>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</si>
  <si>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</si>
  <si>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</si>
  <si>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</si>
  <si>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</si>
  <si>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</si>
  <si>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</si>
  <si>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</si>
  <si>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</si>
  <si>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</si>
  <si>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</si>
  <si>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</si>
  <si>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</si>
  <si>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</si>
  <si>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</si>
  <si>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</si>
  <si>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</si>
  <si>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</si>
  <si>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</si>
  <si>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</si>
  <si>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</si>
  <si>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</si>
  <si>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</si>
  <si>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</si>
  <si>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</si>
  <si>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</si>
  <si>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</si>
  <si>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</si>
  <si>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</si>
  <si>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</si>
  <si>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</si>
  <si>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</si>
  <si>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</si>
  <si>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</si>
  <si>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</si>
  <si>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</si>
  <si>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</si>
  <si>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</si>
  <si>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</si>
  <si>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</si>
  <si>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</si>
  <si>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</si>
  <si>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</si>
  <si>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</si>
  <si>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</si>
  <si>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</si>
  <si>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</si>
  <si>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</si>
  <si>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</si>
  <si>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</si>
  <si>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</si>
  <si>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</si>
  <si>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</si>
  <si>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</si>
  <si>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</si>
  <si>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</si>
  <si>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</si>
  <si>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</si>
  <si>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</si>
  <si>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</si>
  <si>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</si>
  <si>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</si>
  <si>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</si>
  <si>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</si>
  <si>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</si>
  <si>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</si>
  <si>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</si>
  <si>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</si>
  <si>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</si>
  <si>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</si>
  <si>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</si>
  <si>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</si>
  <si>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</si>
  <si>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</si>
  <si>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</si>
  <si>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</si>
  <si>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</si>
  <si>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</si>
  <si>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</si>
  <si>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</si>
  <si>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</si>
  <si>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</si>
  <si>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</si>
  <si>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</si>
  <si>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</si>
  <si>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</si>
  <si>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</si>
  <si>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</si>
  <si>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</si>
  <si>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</si>
  <si>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</si>
  <si>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</si>
  <si>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</si>
  <si>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</si>
  <si>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</si>
  <si>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</si>
  <si>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</si>
  <si>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</si>
  <si>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</si>
  <si>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</si>
  <si>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</si>
  <si>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</si>
  <si>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</si>
  <si>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</si>
  <si>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</si>
  <si>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</si>
  <si>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</si>
  <si>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</si>
  <si>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</si>
  <si>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</si>
  <si>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</si>
  <si>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</si>
  <si>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</si>
  <si>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</si>
  <si>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</si>
  <si>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</si>
  <si>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</si>
  <si>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</si>
  <si>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</si>
  <si>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</si>
  <si>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</si>
  <si>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</si>
  <si>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</si>
  <si>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</si>
  <si>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</si>
  <si>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</si>
  <si>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</si>
  <si>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</si>
  <si>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</si>
  <si>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</si>
  <si>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</si>
  <si>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</si>
  <si>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</si>
  <si>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</si>
  <si>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</si>
  <si>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</si>
  <si>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</si>
  <si>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</si>
  <si>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</si>
  <si>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</si>
  <si>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</si>
  <si>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</si>
  <si>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</si>
  <si>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</si>
  <si>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</si>
  <si>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</si>
  <si>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</si>
  <si>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</si>
  <si>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</si>
  <si>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</si>
  <si>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</si>
  <si>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</si>
  <si>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</si>
  <si>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</si>
  <si>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</si>
  <si>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</si>
  <si>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</si>
  <si>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</si>
  <si>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</si>
  <si>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</si>
  <si>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</si>
  <si>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</si>
  <si>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</si>
  <si>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</si>
  <si>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</si>
  <si>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</si>
  <si>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</si>
  <si>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</si>
  <si>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</si>
  <si>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</si>
  <si>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</si>
  <si>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</si>
  <si>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</si>
  <si>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</si>
  <si>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</si>
  <si>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</si>
  <si>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</si>
  <si>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</si>
  <si>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</si>
  <si>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</si>
  <si>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</si>
  <si>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</si>
  <si>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</si>
  <si>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</si>
  <si>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</si>
  <si>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</si>
  <si>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</si>
  <si>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</si>
  <si>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</si>
  <si>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</si>
  <si>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</si>
  <si>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</si>
  <si>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</si>
  <si>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</si>
  <si>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</si>
  <si>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</si>
  <si>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</si>
  <si>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</si>
  <si>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</si>
  <si>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</si>
  <si>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</si>
  <si>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</si>
  <si>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</si>
  <si>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</si>
  <si>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</si>
  <si>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</si>
  <si>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</si>
  <si>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</si>
  <si>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</si>
  <si>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</si>
  <si>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</si>
  <si>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</si>
  <si>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</si>
  <si>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</si>
  <si>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</si>
  <si>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</si>
  <si>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</si>
  <si>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</si>
  <si>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</si>
  <si>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</si>
  <si>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</si>
  <si>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</si>
  <si>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</si>
  <si>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</si>
  <si>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</si>
  <si>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</si>
  <si>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</si>
  <si>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</si>
  <si>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</si>
  <si>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</si>
  <si>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</si>
  <si>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</si>
  <si>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</si>
  <si>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</si>
  <si>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</si>
  <si>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</si>
  <si>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</si>
  <si>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</si>
  <si>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</si>
  <si>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</si>
  <si>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</si>
  <si>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</si>
  <si>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</si>
  <si>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</si>
  <si>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</si>
  <si>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</si>
  <si>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</si>
  <si>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</si>
  <si>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</si>
  <si>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</si>
  <si>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</si>
  <si>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</si>
  <si>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</si>
  <si>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</si>
  <si>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</si>
  <si>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</si>
  <si>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</si>
  <si>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</si>
  <si>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</si>
  <si>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</si>
  <si>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</si>
  <si>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</si>
  <si>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</si>
  <si>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</si>
  <si>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</si>
  <si>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</si>
  <si>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</si>
  <si>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</si>
  <si>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</si>
  <si>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</si>
  <si>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</si>
  <si>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</si>
  <si>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</si>
  <si>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</si>
  <si>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</si>
  <si>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</si>
  <si>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</si>
  <si>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</si>
  <si>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</si>
  <si>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</si>
  <si>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</si>
  <si>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</si>
  <si>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</si>
  <si>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</si>
  <si>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</si>
  <si>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</si>
  <si>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</si>
  <si>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</si>
  <si>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</si>
  <si>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</si>
  <si>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</si>
  <si>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</si>
  <si>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</si>
  <si>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</si>
  <si>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</si>
  <si>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</si>
  <si>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</si>
  <si>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</si>
  <si>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</si>
  <si>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</si>
  <si>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</si>
  <si>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</si>
  <si>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</si>
  <si>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</si>
  <si>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</si>
  <si>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</si>
  <si>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</si>
  <si>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</si>
  <si>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</si>
  <si>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</si>
  <si>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</si>
  <si>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</si>
  <si>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</si>
  <si>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</si>
  <si>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</si>
  <si>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</si>
  <si>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</si>
  <si>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</si>
  <si>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</si>
  <si>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</si>
  <si>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</si>
  <si>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</si>
  <si>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</si>
  <si>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</si>
  <si>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</si>
  <si>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</si>
  <si>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</si>
  <si>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</si>
  <si>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</si>
  <si>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</si>
  <si>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</si>
  <si>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</si>
  <si>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</si>
  <si>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</si>
  <si>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</si>
  <si>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</si>
  <si>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</si>
  <si>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</si>
  <si>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</si>
  <si>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</si>
  <si>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</si>
  <si>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</si>
  <si>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</si>
  <si>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</si>
  <si>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</si>
  <si>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</si>
  <si>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</si>
  <si>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</si>
  <si>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</si>
  <si>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</si>
  <si>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</si>
  <si>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</si>
  <si>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</si>
  <si>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</si>
  <si>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</si>
  <si>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</si>
  <si>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</si>
  <si>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</si>
  <si>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</si>
  <si>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</si>
  <si>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</si>
  <si>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</si>
  <si>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</si>
  <si>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</si>
  <si>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</si>
  <si>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</si>
  <si>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</si>
  <si>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</si>
  <si>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</si>
  <si>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</si>
  <si>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</si>
  <si>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</si>
  <si>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</si>
  <si>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</si>
  <si>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</si>
  <si>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</si>
  <si>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</si>
  <si>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</si>
  <si>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</si>
  <si>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</si>
  <si>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</si>
  <si>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</si>
  <si>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</si>
  <si>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</si>
  <si>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</si>
  <si>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</si>
  <si>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</si>
  <si>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</si>
  <si>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</si>
  <si>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</si>
  <si>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</si>
  <si>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</si>
  <si>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</si>
  <si>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</si>
  <si>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</si>
  <si>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</si>
  <si>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</si>
  <si>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</si>
  <si>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</si>
  <si>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</si>
  <si>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</si>
  <si>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</si>
  <si>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</si>
  <si>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</si>
  <si>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</si>
  <si>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</si>
  <si>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</si>
  <si>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</si>
  <si>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</si>
  <si>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</si>
  <si>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</si>
  <si>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</si>
  <si>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</si>
  <si>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</si>
  <si>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</si>
  <si>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</si>
  <si>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</si>
  <si>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</si>
  <si>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</si>
  <si>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</si>
  <si>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</si>
  <si>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</si>
  <si>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</si>
  <si>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</si>
  <si>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</si>
  <si>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</si>
  <si>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</si>
  <si>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</si>
  <si>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</si>
  <si>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</si>
  <si>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</si>
  <si>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</si>
  <si>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</si>
  <si>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</si>
  <si>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</si>
  <si>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</si>
  <si>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</si>
  <si>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</si>
  <si>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</si>
  <si>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</si>
  <si>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</si>
  <si>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</si>
  <si>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</si>
  <si>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</si>
  <si>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</si>
  <si>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</si>
  <si>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</si>
  <si>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</si>
  <si>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</si>
  <si>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</si>
  <si>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</si>
  <si>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</si>
  <si>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</si>
  <si>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</si>
  <si>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</si>
  <si>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</si>
  <si>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</si>
  <si>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</si>
  <si>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</si>
  <si>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</si>
  <si>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</si>
  <si>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</si>
  <si>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</si>
  <si>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</si>
  <si>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</si>
  <si>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</si>
  <si>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</si>
  <si>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</si>
  <si>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</si>
  <si>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</si>
  <si>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</si>
  <si>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</si>
  <si>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</si>
  <si>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</si>
  <si>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</si>
  <si>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</si>
  <si>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</si>
  <si>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</si>
  <si>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</si>
  <si>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</si>
  <si>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</si>
  <si>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</si>
  <si>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</si>
  <si>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</si>
  <si>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</si>
  <si>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</si>
  <si>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</si>
  <si>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</si>
  <si>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</si>
  <si>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</si>
  <si>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</si>
  <si>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</si>
  <si>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</si>
  <si>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</si>
  <si>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</si>
  <si>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</si>
  <si>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</si>
  <si>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</si>
  <si>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</si>
  <si>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</si>
  <si>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</si>
  <si>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</si>
  <si>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</si>
  <si>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</si>
  <si>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</si>
  <si>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</si>
  <si>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</si>
  <si>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</si>
  <si>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</si>
  <si>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</si>
  <si>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</si>
  <si>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</si>
  <si>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</si>
  <si>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</si>
  <si>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</si>
  <si>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</si>
  <si>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</si>
  <si>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</si>
  <si>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</si>
  <si>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</si>
  <si>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</si>
  <si>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</si>
  <si>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</si>
  <si>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</si>
  <si>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</si>
  <si>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</si>
  <si>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</si>
  <si>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</si>
  <si>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</si>
  <si>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</si>
  <si>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</si>
  <si>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</si>
  <si>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</si>
  <si>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</si>
  <si>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</si>
  <si>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</si>
  <si>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</si>
  <si>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</si>
  <si>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</si>
  <si>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</si>
  <si>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</si>
  <si>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</si>
  <si>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</si>
  <si>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</si>
  <si>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</si>
  <si>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</si>
  <si>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</si>
  <si>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</si>
  <si>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</si>
  <si>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</si>
  <si>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</si>
  <si>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</si>
  <si>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</si>
  <si>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</si>
  <si>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</si>
  <si>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</si>
  <si>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</si>
  <si>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</si>
  <si>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</si>
  <si>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</si>
  <si>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</si>
  <si>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</si>
  <si>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</si>
  <si>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</si>
  <si>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</si>
  <si>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</si>
  <si>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</si>
  <si>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</si>
  <si>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</si>
  <si>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</si>
  <si>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</si>
  <si>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</si>
  <si>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</si>
  <si>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</si>
  <si>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</si>
  <si>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</si>
  <si>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</si>
  <si>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</si>
  <si>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</si>
  <si>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</si>
  <si>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</si>
  <si>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</si>
  <si>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</si>
  <si>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</si>
  <si>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</si>
  <si>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</si>
  <si>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</si>
  <si>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</si>
  <si>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</si>
  <si>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</si>
  <si>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</si>
  <si>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</si>
  <si>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</si>
  <si>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</si>
  <si>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</si>
  <si>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</si>
  <si>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</si>
  <si>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</si>
  <si>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</si>
  <si>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</si>
  <si>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</si>
  <si>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</si>
  <si>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</si>
  <si>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</si>
  <si>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</si>
  <si>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</si>
  <si>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</si>
  <si>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</si>
  <si>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</si>
  <si>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</si>
  <si>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</si>
  <si>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</si>
  <si>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</si>
  <si>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</si>
  <si>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</si>
  <si>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</si>
  <si>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</si>
  <si>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</si>
  <si>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</si>
  <si>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</si>
  <si>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</si>
  <si>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</si>
  <si>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</si>
  <si>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</si>
  <si>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</si>
  <si>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</si>
  <si>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</si>
  <si>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</si>
  <si>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</si>
  <si>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</si>
  <si>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</si>
  <si>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</si>
  <si>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</si>
  <si>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</si>
  <si>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</si>
  <si>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</si>
  <si>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</si>
  <si>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</si>
  <si>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</si>
  <si>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</si>
  <si>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</si>
  <si>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</si>
  <si>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</si>
  <si>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</si>
  <si>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</si>
  <si>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</si>
  <si>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</si>
  <si>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</si>
  <si>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</si>
  <si>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</si>
  <si>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</si>
  <si>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</si>
  <si>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</si>
  <si>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</si>
  <si>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</si>
  <si>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</si>
  <si>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</si>
  <si>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</si>
  <si>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</si>
  <si>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</si>
  <si>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</si>
  <si>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</si>
  <si>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</si>
  <si>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</si>
  <si>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</si>
  <si>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</si>
  <si>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</si>
  <si>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</si>
  <si>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</si>
  <si>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</si>
  <si>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</si>
  <si>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</si>
  <si>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</si>
  <si>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</si>
  <si>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</si>
  <si>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</si>
  <si>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</si>
  <si>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</si>
  <si>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</si>
  <si>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</si>
  <si>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</si>
  <si>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</si>
  <si>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</si>
  <si>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</si>
  <si>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</si>
  <si>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</si>
  <si>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</si>
  <si>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</si>
  <si>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</si>
  <si>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</si>
  <si>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</si>
  <si>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</si>
  <si>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</si>
  <si>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</si>
  <si>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</si>
  <si>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</si>
  <si>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</si>
  <si>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</si>
  <si>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</si>
  <si>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</si>
  <si>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</si>
  <si>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</si>
  <si>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</si>
  <si>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</si>
  <si>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</si>
  <si>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</si>
  <si>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</si>
  <si>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</si>
  <si>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</si>
  <si>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</si>
  <si>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</si>
  <si>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</si>
  <si>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</si>
  <si>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</si>
  <si>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</si>
  <si>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</si>
  <si>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</si>
  <si>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</si>
  <si>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</si>
  <si>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</si>
  <si>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</si>
  <si>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</si>
  <si>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</si>
  <si>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</si>
  <si>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</si>
  <si>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</si>
  <si>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</si>
  <si>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</si>
  <si>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</si>
  <si>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</si>
  <si>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</si>
  <si>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</si>
  <si>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</si>
  <si>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</si>
  <si>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</si>
  <si>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</si>
  <si>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</si>
  <si>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</si>
  <si>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</si>
  <si>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</si>
  <si>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</si>
  <si>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</si>
  <si>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</si>
  <si>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</si>
  <si>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</si>
  <si>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</si>
  <si>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</si>
  <si>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</si>
  <si>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</si>
  <si>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</si>
  <si>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</si>
  <si>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</si>
  <si>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</si>
  <si>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</si>
  <si>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</si>
  <si>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</si>
  <si>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</si>
  <si>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</si>
  <si>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</si>
  <si>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</si>
  <si>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</si>
  <si>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</si>
  <si>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</si>
  <si>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</si>
  <si>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</si>
  <si>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</si>
  <si>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</si>
  <si>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</si>
  <si>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</si>
  <si>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</si>
  <si>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</si>
  <si>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</si>
  <si>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</si>
  <si>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</si>
  <si>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</si>
  <si>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</si>
  <si>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</si>
  <si>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</si>
  <si>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</si>
  <si>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</si>
  <si>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</si>
  <si>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</si>
  <si>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</si>
  <si>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</si>
  <si>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</si>
  <si>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</si>
  <si>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</si>
  <si>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</si>
  <si>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</si>
  <si>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</si>
  <si>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</si>
  <si>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</si>
  <si>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</si>
  <si>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</si>
  <si>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</si>
  <si>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</si>
  <si>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</si>
  <si>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</si>
  <si>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</si>
  <si>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</si>
  <si>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</si>
  <si>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</si>
  <si>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</si>
  <si>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</si>
  <si>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</si>
  <si>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</si>
  <si>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</si>
  <si>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</si>
  <si>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</si>
  <si>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</si>
  <si>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</si>
  <si>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</si>
  <si>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</si>
  <si>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</si>
  <si>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</si>
  <si>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</si>
  <si>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</si>
  <si>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</si>
  <si>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</si>
  <si>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</si>
  <si>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</si>
  <si>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</si>
  <si>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</si>
  <si>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</si>
  <si>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</si>
  <si>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</si>
  <si>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</si>
  <si>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</si>
  <si>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</si>
  <si>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</si>
  <si>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</si>
  <si>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</si>
  <si>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</si>
  <si>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</si>
  <si>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</si>
  <si>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</si>
  <si>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</si>
  <si>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</si>
  <si>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</si>
  <si>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</si>
  <si>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</si>
  <si>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</si>
  <si>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</si>
  <si>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</si>
  <si>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</si>
  <si>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</si>
  <si>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</si>
  <si>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</si>
  <si>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</si>
  <si>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</si>
  <si>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</si>
  <si>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</si>
  <si>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</si>
  <si>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</si>
  <si>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</si>
  <si>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</si>
  <si>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</si>
  <si>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</si>
  <si>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</si>
  <si>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</si>
  <si>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</si>
  <si>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</si>
  <si>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</si>
  <si>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</si>
  <si>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</si>
  <si>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</si>
  <si>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</si>
  <si>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</si>
  <si>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</si>
  <si>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</si>
  <si>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</si>
  <si>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</si>
  <si>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</si>
  <si>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</si>
  <si>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</si>
  <si>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</si>
  <si>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</si>
  <si>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</si>
  <si>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</si>
  <si>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</si>
  <si>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</si>
  <si>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</si>
  <si>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</si>
  <si>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</si>
  <si>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</si>
  <si>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</si>
  <si>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</si>
  <si>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</si>
  <si>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</si>
  <si>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</si>
  <si>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</si>
  <si>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</si>
  <si>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</si>
  <si>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</si>
  <si>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</si>
  <si>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</si>
  <si>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</si>
  <si>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</si>
  <si>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</si>
  <si>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</si>
  <si>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</si>
  <si>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</si>
  <si>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</si>
  <si>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</si>
  <si>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</si>
  <si>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</si>
  <si>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</si>
  <si>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</si>
  <si>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</si>
  <si>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</si>
  <si>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</si>
  <si>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</si>
  <si>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</si>
  <si>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</si>
  <si>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</si>
  <si>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</si>
  <si>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</si>
  <si>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</si>
  <si>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</si>
  <si>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</si>
  <si>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</si>
  <si>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</si>
  <si>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</si>
  <si>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</si>
  <si>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</si>
  <si>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</si>
  <si>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</si>
  <si>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</si>
  <si>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</si>
  <si>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</si>
  <si>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</si>
  <si>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</si>
  <si>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</si>
  <si>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</si>
  <si>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</si>
  <si>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</si>
  <si>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</si>
  <si>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</si>
  <si>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</si>
  <si>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</si>
  <si>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</si>
  <si>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</si>
  <si>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</si>
  <si>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</si>
  <si>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</si>
  <si>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</si>
  <si>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</si>
  <si>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</si>
  <si>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</si>
  <si>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</si>
  <si>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</si>
  <si>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</si>
  <si>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</si>
  <si>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</si>
  <si>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</si>
  <si>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</si>
  <si>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</si>
  <si>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</si>
  <si>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</si>
  <si>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</si>
  <si>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</si>
  <si>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</si>
  <si>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</si>
  <si>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</si>
  <si>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</si>
  <si>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</si>
  <si>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</si>
  <si>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</si>
  <si>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</si>
  <si>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</si>
  <si>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</si>
  <si>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</si>
  <si>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</si>
  <si>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</si>
  <si>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</si>
  <si>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</si>
  <si>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</si>
  <si>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</si>
  <si>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</si>
  <si>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</si>
  <si>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</si>
  <si>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</si>
  <si>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</si>
  <si>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</si>
  <si>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</si>
  <si>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</si>
  <si>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</si>
  <si>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</si>
  <si>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</si>
  <si>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</si>
  <si>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</si>
  <si>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</si>
  <si>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</si>
  <si>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</si>
  <si>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</si>
  <si>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</si>
  <si>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</si>
  <si>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</si>
  <si>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</si>
  <si>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</si>
  <si>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</si>
  <si>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</si>
  <si>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</si>
  <si>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</si>
  <si>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</si>
  <si>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</si>
  <si>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</si>
  <si>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</si>
  <si>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</si>
  <si>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</si>
  <si>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</si>
  <si>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</si>
  <si>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</si>
  <si>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</si>
  <si>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</si>
  <si>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</si>
  <si>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</si>
  <si>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</si>
  <si>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</si>
  <si>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</si>
  <si>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</si>
  <si>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</si>
  <si>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</si>
  <si>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</si>
  <si>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</si>
  <si>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</si>
  <si>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</si>
  <si>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</si>
  <si>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</si>
  <si>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</si>
  <si>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</si>
  <si>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</si>
  <si>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</si>
  <si>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</si>
  <si>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</si>
  <si>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</si>
  <si>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</si>
  <si>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</si>
  <si>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</si>
  <si>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</si>
  <si>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</si>
  <si>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</si>
  <si>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</si>
  <si>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</si>
  <si>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</si>
  <si>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</si>
  <si>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</si>
  <si>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</si>
  <si>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</si>
  <si>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</si>
  <si>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</si>
  <si>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</si>
  <si>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</si>
  <si>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</si>
  <si>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</si>
  <si>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</si>
  <si>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</si>
  <si>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</si>
  <si>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</si>
  <si>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</si>
  <si>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</si>
  <si>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</si>
  <si>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</si>
  <si>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</si>
  <si>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</si>
  <si>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</si>
  <si>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</si>
  <si>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</si>
  <si>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</si>
  <si>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</si>
  <si>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</si>
  <si>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</si>
  <si>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</si>
  <si>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</si>
  <si>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</si>
  <si>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</si>
  <si>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</si>
  <si>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</si>
  <si>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</si>
  <si>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</si>
  <si>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</si>
  <si>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</si>
  <si>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</si>
  <si>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</si>
  <si>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</si>
  <si>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</si>
  <si>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</si>
  <si>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</si>
  <si>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</si>
  <si>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</si>
  <si>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</si>
  <si>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</si>
  <si>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</si>
  <si>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</si>
  <si>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</si>
  <si>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</si>
  <si>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</si>
  <si>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</si>
  <si>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</si>
  <si>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</si>
  <si>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</si>
  <si>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</si>
  <si>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</si>
  <si>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</si>
  <si>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</si>
  <si>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</si>
  <si>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</si>
  <si>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</si>
  <si>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</si>
  <si>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</si>
  <si>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</si>
  <si>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</si>
  <si>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</si>
  <si>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</si>
  <si>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</si>
  <si>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</si>
  <si>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</si>
  <si>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</si>
  <si>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</si>
  <si>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</si>
  <si>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</si>
  <si>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</si>
  <si>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</si>
  <si>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</si>
  <si>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</si>
  <si>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</si>
  <si>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</si>
  <si>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</si>
  <si>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</si>
  <si>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</si>
  <si>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</si>
  <si>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</si>
  <si>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</si>
  <si>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</si>
  <si>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</si>
  <si>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</si>
  <si>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</si>
  <si>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</si>
  <si>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</si>
  <si>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</si>
  <si>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</si>
  <si>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</si>
  <si>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</si>
  <si>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</si>
  <si>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</si>
  <si>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</si>
  <si>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</si>
  <si>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</si>
  <si>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</si>
  <si>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</si>
  <si>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</si>
  <si>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</si>
  <si>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</si>
  <si>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</si>
  <si>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</si>
  <si>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</si>
  <si>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</si>
  <si>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</si>
  <si>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</si>
  <si>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</si>
  <si>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</si>
  <si>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</si>
  <si>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</si>
  <si>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</si>
  <si>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</si>
  <si>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</si>
  <si>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</si>
  <si>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</si>
  <si>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</si>
  <si>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</si>
  <si>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</si>
  <si>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</si>
  <si>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</si>
  <si>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</si>
  <si>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</si>
  <si>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</si>
  <si>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</si>
  <si>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</si>
  <si>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</si>
  <si>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</si>
  <si>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</si>
  <si>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</si>
  <si>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</si>
  <si>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</si>
  <si>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</si>
  <si>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</si>
  <si>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</si>
  <si>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</si>
  <si>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</si>
  <si>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</si>
  <si>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</si>
  <si>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</si>
  <si>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</si>
  <si>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</si>
  <si>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</si>
  <si>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</si>
  <si>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</si>
  <si>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</si>
  <si>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</si>
  <si>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</si>
  <si>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</si>
  <si>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</si>
  <si>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</si>
  <si>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</si>
  <si>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</si>
  <si>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</si>
  <si>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</si>
  <si>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</si>
  <si>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</si>
  <si>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</si>
  <si>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</si>
  <si>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</si>
  <si>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</si>
  <si>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</si>
  <si>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</si>
  <si>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</si>
  <si>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</si>
  <si>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</si>
  <si>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</si>
  <si>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</si>
  <si>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</si>
  <si>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</si>
  <si>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</si>
  <si>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</si>
  <si>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</si>
  <si>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</si>
  <si>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</si>
  <si>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</si>
  <si>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</si>
  <si>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</si>
  <si>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</si>
  <si>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</si>
  <si>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</si>
  <si>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</si>
  <si>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</si>
  <si>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</si>
  <si>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</si>
  <si>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</si>
  <si>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</si>
  <si>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</si>
  <si>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</si>
  <si>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</si>
  <si>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</si>
  <si>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</si>
  <si>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</si>
  <si>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</si>
  <si>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</si>
  <si>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</si>
  <si>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</si>
  <si>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</si>
  <si>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</si>
  <si>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</si>
  <si>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</si>
  <si>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</si>
  <si>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</si>
  <si>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</si>
  <si>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</si>
  <si>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</si>
  <si>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</si>
  <si>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</si>
  <si>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</si>
  <si>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</si>
  <si>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</si>
  <si>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</si>
  <si>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</si>
  <si>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</si>
  <si>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</si>
  <si>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</si>
  <si>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</si>
  <si>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</si>
  <si>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</si>
  <si>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</si>
  <si>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</si>
  <si>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</si>
  <si>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</si>
  <si>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</si>
  <si>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</si>
  <si>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</si>
  <si>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</si>
  <si>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</si>
  <si>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</si>
  <si>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</si>
  <si>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</si>
  <si>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</si>
  <si>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</si>
  <si>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</si>
  <si>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</si>
  <si>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</si>
  <si>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</si>
  <si>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</si>
  <si>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</si>
  <si>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</si>
  <si>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</si>
  <si>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</si>
  <si>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</si>
  <si>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</si>
  <si>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</si>
  <si>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</si>
  <si>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</si>
  <si>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</si>
  <si>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</si>
  <si>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</si>
  <si>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</si>
  <si>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</si>
  <si>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</si>
  <si>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</si>
  <si>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</si>
  <si>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</si>
  <si>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</si>
  <si>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</si>
  <si>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</si>
  <si>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</si>
  <si>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</si>
  <si>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</si>
  <si>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</si>
  <si>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</si>
  <si>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</si>
  <si>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</si>
  <si>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</si>
  <si>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</si>
  <si>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</si>
  <si>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</si>
  <si>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</si>
  <si>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</si>
  <si>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</si>
  <si>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</si>
  <si>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</si>
  <si>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</si>
  <si>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</si>
  <si>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</si>
  <si>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</si>
  <si>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</si>
  <si>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</si>
  <si>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</si>
  <si>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</si>
  <si>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</si>
  <si>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</si>
  <si>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</si>
  <si>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</si>
  <si>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</si>
  <si>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</si>
  <si>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</si>
  <si>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</si>
  <si>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</si>
  <si>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</si>
  <si>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</si>
  <si>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</si>
  <si>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</si>
  <si>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</si>
  <si>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</si>
  <si>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</si>
  <si>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</si>
  <si>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</si>
  <si>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</si>
  <si>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</si>
  <si>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</si>
  <si>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</si>
  <si>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</si>
  <si>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</si>
  <si>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</si>
  <si>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</si>
  <si>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</si>
  <si>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</si>
  <si>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</si>
  <si>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</si>
  <si>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</si>
  <si>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</si>
  <si>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</si>
  <si>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</si>
  <si>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</si>
  <si>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</si>
  <si>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</si>
  <si>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</si>
  <si>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</si>
  <si>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</si>
  <si>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</si>
  <si>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</si>
  <si>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</si>
  <si>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</si>
  <si>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</si>
  <si>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</si>
  <si>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</si>
  <si>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</si>
  <si>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</si>
  <si>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</si>
  <si>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</si>
  <si>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</si>
  <si>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</si>
  <si>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</si>
  <si>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</si>
  <si>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</si>
  <si>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</si>
  <si>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</si>
  <si>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</si>
  <si>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</si>
  <si>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</si>
  <si>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</si>
  <si>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</si>
  <si>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</si>
  <si>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</si>
  <si>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</si>
  <si>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</si>
  <si>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</si>
  <si>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</si>
  <si>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</si>
  <si>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</si>
  <si>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</si>
  <si>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</si>
  <si>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</si>
  <si>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</si>
  <si>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</si>
  <si>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</si>
  <si>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</si>
  <si>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</si>
  <si>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</si>
  <si>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</si>
  <si>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</si>
  <si>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</si>
  <si>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</si>
  <si>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</si>
  <si>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</si>
  <si>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</si>
  <si>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</si>
  <si>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</si>
  <si>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</si>
  <si>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</si>
  <si>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</si>
  <si>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</si>
  <si>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</si>
  <si>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</si>
  <si>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</si>
  <si>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</si>
  <si>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</si>
  <si>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</si>
  <si>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</si>
  <si>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</si>
  <si>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</si>
  <si>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</si>
  <si>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</si>
  <si>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</si>
  <si>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</si>
  <si>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</si>
  <si>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</si>
  <si>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</si>
  <si>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</si>
  <si>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</si>
  <si>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</si>
  <si>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</si>
  <si>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</si>
  <si>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</si>
  <si>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</si>
  <si>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</si>
  <si>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</si>
  <si>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</si>
  <si>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</si>
  <si>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</si>
  <si>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</si>
  <si>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</si>
  <si>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</si>
  <si>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</si>
  <si>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</si>
  <si>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</si>
  <si>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</si>
  <si>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</si>
  <si>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</si>
  <si>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</si>
  <si>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</si>
  <si>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</si>
  <si>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</si>
  <si>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</si>
  <si>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</si>
  <si>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</si>
  <si>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</si>
  <si>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</si>
  <si>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</si>
  <si>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</si>
  <si>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</si>
  <si>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</si>
  <si>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</si>
  <si>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</si>
  <si>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</si>
  <si>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</si>
  <si>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</si>
  <si>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</si>
  <si>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</si>
  <si>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</si>
  <si>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</si>
  <si>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</si>
  <si>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</si>
  <si>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</si>
  <si>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</si>
  <si>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</si>
  <si>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</si>
  <si>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</si>
  <si>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</si>
  <si>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</si>
  <si>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</si>
  <si>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</si>
  <si>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</si>
  <si>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</si>
  <si>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</si>
  <si>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</si>
  <si>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</si>
  <si>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</si>
  <si>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</si>
  <si>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</si>
  <si>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</si>
  <si>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</si>
  <si>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</si>
  <si>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</si>
  <si>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</si>
  <si>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</si>
  <si>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</si>
  <si>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</si>
  <si>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</si>
  <si>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</si>
  <si>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</si>
  <si>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</si>
  <si>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</si>
  <si>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</si>
  <si>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</si>
  <si>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</si>
  <si>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</si>
  <si>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</si>
  <si>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</si>
  <si>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</si>
  <si>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</si>
  <si>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</si>
  <si>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</si>
  <si>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</si>
  <si>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</si>
  <si>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</si>
  <si>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</si>
  <si>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</si>
  <si>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</si>
  <si>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</si>
  <si>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</si>
  <si>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</si>
  <si>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</si>
  <si>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</si>
  <si>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</si>
  <si>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</si>
  <si>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</si>
  <si>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</si>
  <si>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</si>
  <si>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</si>
  <si>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</si>
  <si>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</si>
  <si>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</si>
  <si>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</si>
  <si>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</si>
  <si>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</si>
  <si>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</si>
  <si>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</si>
  <si>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</si>
  <si>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</si>
  <si>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</si>
  <si>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</si>
  <si>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</si>
  <si>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</si>
  <si>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</si>
  <si>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</si>
  <si>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</si>
  <si>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</si>
  <si>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</si>
  <si>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</si>
  <si>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</si>
  <si>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</si>
  <si>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</si>
  <si>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</si>
  <si>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</si>
  <si>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</si>
  <si>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</si>
  <si>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</si>
  <si>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</si>
  <si>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</si>
  <si>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</si>
  <si>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</si>
  <si>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</si>
  <si>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</si>
  <si>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</si>
  <si>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</si>
  <si>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</si>
  <si>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</si>
  <si>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</si>
  <si>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</si>
  <si>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</si>
  <si>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</si>
  <si>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</si>
  <si>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</si>
  <si>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</si>
  <si>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</si>
  <si>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</si>
  <si>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</si>
  <si>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</si>
  <si>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</si>
  <si>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</si>
  <si>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</si>
  <si>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</si>
  <si>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</si>
  <si>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</si>
  <si>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</si>
  <si>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</si>
  <si>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</si>
  <si>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</si>
  <si>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</si>
  <si>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</si>
  <si>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</si>
  <si>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</si>
  <si>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</si>
  <si>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</si>
  <si>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</si>
  <si>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</si>
  <si>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</si>
  <si>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</si>
  <si>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</si>
  <si>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</si>
  <si>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</si>
  <si>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</si>
  <si>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</si>
  <si>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</si>
  <si>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</si>
  <si>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</si>
  <si>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</si>
  <si>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</si>
  <si>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</si>
  <si>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</si>
  <si>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</si>
  <si>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</si>
  <si>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</si>
  <si>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</si>
  <si>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</si>
  <si>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</si>
  <si>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</si>
  <si>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</si>
  <si>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</si>
  <si>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</si>
  <si>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</si>
  <si>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</si>
  <si>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</si>
  <si>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</si>
  <si>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</si>
  <si>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</si>
  <si>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</si>
  <si>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</si>
  <si>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</si>
  <si>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</si>
  <si>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</si>
  <si>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</si>
  <si>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</si>
  <si>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</si>
  <si>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</si>
  <si>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</si>
  <si>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</si>
  <si>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</si>
  <si>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</si>
  <si>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</si>
  <si>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</si>
  <si>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</si>
  <si>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</si>
  <si>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</si>
  <si>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</si>
  <si>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</si>
  <si>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</si>
  <si>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</si>
  <si>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</si>
  <si>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</si>
  <si>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</si>
  <si>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</si>
  <si>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</si>
  <si>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</si>
  <si>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</si>
  <si>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</si>
  <si>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</si>
  <si>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</si>
  <si>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</si>
  <si>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</si>
  <si>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</si>
  <si>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</si>
  <si>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</si>
  <si>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</si>
  <si>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</si>
  <si>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</si>
  <si>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</si>
  <si>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</si>
  <si>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</si>
  <si>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</si>
  <si>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</si>
  <si>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</si>
  <si>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</si>
  <si>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</si>
  <si>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</si>
  <si>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</si>
  <si>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</si>
  <si>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</si>
  <si>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</si>
  <si>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</si>
  <si>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</si>
  <si>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</si>
  <si>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</si>
  <si>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</si>
  <si>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</si>
  <si>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</si>
  <si>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</si>
  <si>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</si>
  <si>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</si>
  <si>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</si>
  <si>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</si>
  <si>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</si>
  <si>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</si>
  <si>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</si>
  <si>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</si>
  <si>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</si>
  <si>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</si>
  <si>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</si>
  <si>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</si>
  <si>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</si>
  <si>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</si>
  <si>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</si>
  <si>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</si>
  <si>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</si>
  <si>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</si>
  <si>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</si>
  <si>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</si>
  <si>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</si>
  <si>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</si>
  <si>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</si>
  <si>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</si>
  <si>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</si>
  <si>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</si>
  <si>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</si>
  <si>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</si>
  <si>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</si>
  <si>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</si>
  <si>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</si>
  <si>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</si>
  <si>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</si>
  <si>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</si>
  <si>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</si>
  <si>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</si>
  <si>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</si>
  <si>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</si>
  <si>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</si>
  <si>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</si>
  <si>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</si>
  <si>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</si>
  <si>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</si>
  <si>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</si>
  <si>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</si>
  <si>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</si>
  <si>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</si>
  <si>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</si>
  <si>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</si>
  <si>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</si>
  <si>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</si>
  <si>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</si>
  <si>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</si>
  <si>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</si>
  <si>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</si>
  <si>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</si>
  <si>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</si>
  <si>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</si>
  <si>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</si>
  <si>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</si>
  <si>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</si>
  <si>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</si>
  <si>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</si>
  <si>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</si>
  <si>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</si>
  <si>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</si>
  <si>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</si>
  <si>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</si>
  <si>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</si>
  <si>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</si>
  <si>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</si>
  <si>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</si>
  <si>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</si>
  <si>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</si>
  <si>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</si>
  <si>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</si>
  <si>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</si>
  <si>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</si>
  <si>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</si>
  <si>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</si>
  <si>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</si>
  <si>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</si>
  <si>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</si>
  <si>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</si>
  <si>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</si>
  <si>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</si>
  <si>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</si>
  <si>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</si>
  <si>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</si>
  <si>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</si>
  <si>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</si>
  <si>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</si>
  <si>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</si>
  <si>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</si>
  <si>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</si>
  <si>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</si>
  <si>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</si>
  <si>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</si>
  <si>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</si>
  <si>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</si>
  <si>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</si>
  <si>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</si>
  <si>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</si>
  <si>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</si>
  <si>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</si>
  <si>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</si>
  <si>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</si>
  <si>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</si>
  <si>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</si>
  <si>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</si>
  <si>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</si>
  <si>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</si>
  <si>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</si>
  <si>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</si>
  <si>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</si>
  <si>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</si>
  <si>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</si>
  <si>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</si>
  <si>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</si>
  <si>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</si>
  <si>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</si>
  <si>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</si>
  <si>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</si>
  <si>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</si>
  <si>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</si>
  <si>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</si>
  <si>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</si>
  <si>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</si>
  <si>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</si>
  <si>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</si>
  <si>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</si>
  <si>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</si>
  <si>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</si>
  <si>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</si>
  <si>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</si>
  <si>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</si>
  <si>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</si>
  <si>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</si>
  <si>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</si>
  <si>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</si>
  <si>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</si>
  <si>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</si>
  <si>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</si>
  <si>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</si>
  <si>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</si>
  <si>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</si>
  <si>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</si>
  <si>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</si>
  <si>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</si>
  <si>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</si>
  <si>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</si>
  <si>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</si>
  <si>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</si>
  <si>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</si>
  <si>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</si>
  <si>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</si>
  <si>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</si>
  <si>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</si>
  <si>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</si>
  <si>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</si>
  <si>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</si>
  <si>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</si>
  <si>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</si>
  <si>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</si>
  <si>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</si>
  <si>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</si>
  <si>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</si>
  <si>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</si>
  <si>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</si>
  <si>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</si>
  <si>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</si>
  <si>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</si>
  <si>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</si>
  <si>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</si>
  <si>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</si>
  <si>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</si>
  <si>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</si>
  <si>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</si>
  <si>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</si>
  <si>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</si>
  <si>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</si>
  <si>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</si>
  <si>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</si>
  <si>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</si>
  <si>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</si>
  <si>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</si>
  <si>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</si>
  <si>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</si>
  <si>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</si>
  <si>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</si>
  <si>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</si>
  <si>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</si>
  <si>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</si>
  <si>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</si>
  <si>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</si>
  <si>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</si>
  <si>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</si>
  <si>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</si>
  <si>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</si>
  <si>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</si>
  <si>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</si>
  <si>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</si>
  <si>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</si>
  <si>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</si>
  <si>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</si>
  <si>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</si>
  <si>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</si>
  <si>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</si>
  <si>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</si>
  <si>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</si>
  <si>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</si>
  <si>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</si>
  <si>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</si>
  <si>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</si>
  <si>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</si>
  <si>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</si>
  <si>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</si>
  <si>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</si>
  <si>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</si>
  <si>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</si>
  <si>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</si>
  <si>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</si>
  <si>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</si>
  <si>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</si>
  <si>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</si>
  <si>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</si>
  <si>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</si>
  <si>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</si>
  <si>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</si>
  <si>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</si>
  <si>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</si>
  <si>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</si>
  <si>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</si>
  <si>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</si>
  <si>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</si>
  <si>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</si>
  <si>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</si>
  <si>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</si>
  <si>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</si>
  <si>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</si>
  <si>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</si>
  <si>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</si>
  <si>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</si>
  <si>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</si>
  <si>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</si>
  <si>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</si>
  <si>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</si>
  <si>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</si>
  <si>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</si>
  <si>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</si>
  <si>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</si>
  <si>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</si>
  <si>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</si>
  <si>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</si>
  <si>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</si>
  <si>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</si>
  <si>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</si>
  <si>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</si>
  <si>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</si>
  <si>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</si>
  <si>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</si>
  <si>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</si>
  <si>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</si>
  <si>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</si>
  <si>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</si>
  <si>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</si>
  <si>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</si>
  <si>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</si>
  <si>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</si>
  <si>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</si>
  <si>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</si>
  <si>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</si>
  <si>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</si>
  <si>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</si>
  <si>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</si>
  <si>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</si>
  <si>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</si>
  <si>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</si>
  <si>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</si>
  <si>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</si>
  <si>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</si>
  <si>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</si>
  <si>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</si>
  <si>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</si>
  <si>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</si>
  <si>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</si>
  <si>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</si>
  <si>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</si>
  <si>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</si>
  <si>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</si>
  <si>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</si>
  <si>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</si>
  <si>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</si>
  <si>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</si>
  <si>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</si>
  <si>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</si>
  <si>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</si>
  <si>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</si>
  <si>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</si>
  <si>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</si>
  <si>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</si>
  <si>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</si>
  <si>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</si>
  <si>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</si>
  <si>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</si>
  <si>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</si>
  <si>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</si>
  <si>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</si>
  <si>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</si>
  <si>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</si>
  <si>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</si>
  <si>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</si>
  <si>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</si>
  <si>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</si>
  <si>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</si>
  <si>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</si>
  <si>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</si>
  <si>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</si>
  <si>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</si>
  <si>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</si>
  <si>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</si>
  <si>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</si>
  <si>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</si>
  <si>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</si>
  <si>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</si>
  <si>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</si>
  <si>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</si>
  <si>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</si>
  <si>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</si>
  <si>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</si>
  <si>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</si>
  <si>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</si>
  <si>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</si>
  <si>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</si>
  <si>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</si>
  <si>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</si>
  <si>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</si>
  <si>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</si>
  <si>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</si>
  <si>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</si>
  <si>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</si>
  <si>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</si>
  <si>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</si>
  <si>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</si>
  <si>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</si>
  <si>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</si>
  <si>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</si>
  <si>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</si>
  <si>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</si>
  <si>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</si>
  <si>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</si>
  <si>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</si>
  <si>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</si>
  <si>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</si>
  <si>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</si>
  <si>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</si>
  <si>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</si>
  <si>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</si>
  <si>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</si>
  <si>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</si>
  <si>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</si>
  <si>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</si>
  <si>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</si>
  <si>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</si>
  <si>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</si>
  <si>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</si>
  <si>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</si>
  <si>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</si>
  <si>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</si>
  <si>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</si>
  <si>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</si>
  <si>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</si>
  <si>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</si>
  <si>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</si>
  <si>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</si>
  <si>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</si>
  <si>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</si>
  <si>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</si>
  <si>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</si>
  <si>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</si>
  <si>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</si>
  <si>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</si>
  <si>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</si>
  <si>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</si>
  <si>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</si>
  <si>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</si>
  <si>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</si>
  <si>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</si>
  <si>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</si>
  <si>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</si>
  <si>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</si>
  <si>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</si>
  <si>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</si>
  <si>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</si>
  <si>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</si>
  <si>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</si>
  <si>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</si>
  <si>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</si>
  <si>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</si>
  <si>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</si>
  <si>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</si>
  <si>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</si>
  <si>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</si>
  <si>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</si>
  <si>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</si>
  <si>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</si>
  <si>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</si>
  <si>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</si>
  <si>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</si>
  <si>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</si>
  <si>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</si>
  <si>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</si>
  <si>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</si>
  <si>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</si>
  <si>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</si>
  <si>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</si>
  <si>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</si>
  <si>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</si>
  <si>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</si>
  <si>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</si>
  <si>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</si>
  <si>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</si>
  <si>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</si>
  <si>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</si>
  <si>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</si>
  <si>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</si>
  <si>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</si>
  <si>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</si>
  <si>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</si>
  <si>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</si>
  <si>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</si>
  <si>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</si>
  <si>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</si>
  <si>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</si>
  <si>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</si>
  <si>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</si>
  <si>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</si>
  <si>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</si>
  <si>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</si>
  <si>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</si>
  <si>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</si>
  <si>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</si>
  <si>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</si>
  <si>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</si>
  <si>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</si>
  <si>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</si>
  <si>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</si>
  <si>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</si>
  <si>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</si>
  <si>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</si>
  <si>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</si>
  <si>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</si>
  <si>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</si>
  <si>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</si>
  <si>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</si>
  <si>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</si>
  <si>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</si>
  <si>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</si>
  <si>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</si>
  <si>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</si>
  <si>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</si>
  <si>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</si>
  <si>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</si>
  <si>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</si>
  <si>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</si>
  <si>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</si>
  <si>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</si>
  <si>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</si>
  <si>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</si>
  <si>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</si>
  <si>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</si>
  <si>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</si>
  <si>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</si>
  <si>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</si>
  <si>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</si>
  <si>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</si>
  <si>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</si>
  <si>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</si>
  <si>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</si>
  <si>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</si>
  <si>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</si>
  <si>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</si>
  <si>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</si>
  <si>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</si>
  <si>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</si>
  <si>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</si>
  <si>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</si>
  <si>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</si>
  <si>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</si>
  <si>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</si>
  <si>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</si>
  <si>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</si>
  <si>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</si>
  <si>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</si>
  <si>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</si>
  <si>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</si>
  <si>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</si>
  <si>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</si>
  <si>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</si>
  <si>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</si>
  <si>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</si>
  <si>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</si>
  <si>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</si>
  <si>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</si>
  <si>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</si>
  <si>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</si>
  <si>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</si>
  <si>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</si>
  <si>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</si>
  <si>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</si>
  <si>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</si>
  <si>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</si>
  <si>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</si>
  <si>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</si>
  <si>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</si>
  <si>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</si>
  <si>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</si>
  <si>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</si>
  <si>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</si>
  <si>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</si>
  <si>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</si>
  <si>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</si>
  <si>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</si>
  <si>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</si>
  <si>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</si>
  <si>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</si>
  <si>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</si>
  <si>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</si>
  <si>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</si>
  <si>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</si>
  <si>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</si>
  <si>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</si>
  <si>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</si>
  <si>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</si>
  <si>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</si>
  <si>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</si>
  <si>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</si>
  <si>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</si>
  <si>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</si>
  <si>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</si>
  <si>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</si>
  <si>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</si>
  <si>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</si>
  <si>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</si>
  <si>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</si>
  <si>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</si>
  <si>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</si>
  <si>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</si>
  <si>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</si>
  <si>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</si>
  <si>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</si>
  <si>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</si>
  <si>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</si>
  <si>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</si>
  <si>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</si>
  <si>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</si>
  <si>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</si>
  <si>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</si>
  <si>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</si>
  <si>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</si>
  <si>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</si>
  <si>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</si>
  <si>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</si>
  <si>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</si>
  <si>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</si>
  <si>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</si>
  <si>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</si>
  <si>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</si>
  <si>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</si>
  <si>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</si>
  <si>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</si>
  <si>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</si>
  <si>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</si>
  <si>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</si>
  <si>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</si>
  <si>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</si>
  <si>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</si>
  <si>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</si>
  <si>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</si>
  <si>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</si>
  <si>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</si>
  <si>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</si>
  <si>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</si>
  <si>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</si>
  <si>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</si>
  <si>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</si>
  <si>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</si>
  <si>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</si>
  <si>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</si>
  <si>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</si>
  <si>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</si>
  <si>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</si>
  <si>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</si>
  <si>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</si>
  <si>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</si>
  <si>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</si>
  <si>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</si>
  <si>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</si>
  <si>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</si>
  <si>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</si>
  <si>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</si>
  <si>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</si>
  <si>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</si>
  <si>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</si>
  <si>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</si>
  <si>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</si>
  <si>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</si>
  <si>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</si>
  <si>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</si>
  <si>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</si>
  <si>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</si>
  <si>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</si>
  <si>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</si>
  <si>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</si>
  <si>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</si>
  <si>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</si>
  <si>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</si>
  <si>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</si>
  <si>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</si>
  <si>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</si>
  <si>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</si>
  <si>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</si>
  <si>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</si>
  <si>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</si>
  <si>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</si>
  <si>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</si>
  <si>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</si>
  <si>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</si>
  <si>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</si>
  <si>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</si>
  <si>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</si>
  <si>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</si>
  <si>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</si>
  <si>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</si>
  <si>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</si>
  <si>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</si>
  <si>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</si>
  <si>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</si>
  <si>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</si>
  <si>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</si>
  <si>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</si>
  <si>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</si>
  <si>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</si>
  <si>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</si>
  <si>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</si>
  <si>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</si>
  <si>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</si>
  <si>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</si>
  <si>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</si>
  <si>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</si>
  <si>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</si>
  <si>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</si>
  <si>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</si>
  <si>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</si>
  <si>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</si>
  <si>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</si>
  <si>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</si>
  <si>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</si>
  <si>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</si>
  <si>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</si>
  <si>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</si>
  <si>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</si>
  <si>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</si>
  <si>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</si>
  <si>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</si>
  <si>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</si>
  <si>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</si>
  <si>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</si>
  <si>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</si>
  <si>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</si>
  <si>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</si>
  <si>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</si>
  <si>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</si>
  <si>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</si>
  <si>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</si>
  <si>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</si>
  <si>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</si>
  <si>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</si>
  <si>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</si>
  <si>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</si>
  <si>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</si>
  <si>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</si>
  <si>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</si>
  <si>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</si>
  <si>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</si>
  <si>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</si>
  <si>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</si>
  <si>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</si>
  <si>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</si>
  <si>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</si>
  <si>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</si>
  <si>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</si>
  <si>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</si>
  <si>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</si>
  <si>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</si>
  <si>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</si>
  <si>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</si>
  <si>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</si>
  <si>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</si>
  <si>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</si>
  <si>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</si>
  <si>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</si>
  <si>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</si>
  <si>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</si>
  <si>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</si>
  <si>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</si>
  <si>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</si>
  <si>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</si>
  <si>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</si>
  <si>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</si>
  <si>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</si>
  <si>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</si>
  <si>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</si>
  <si>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</si>
  <si>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</si>
  <si>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</si>
  <si>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</si>
  <si>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</si>
  <si>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</si>
  <si>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</si>
  <si>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</si>
  <si>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</si>
  <si>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</si>
  <si>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</si>
  <si>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</si>
  <si>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</si>
  <si>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</si>
  <si>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</si>
  <si>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</si>
  <si>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</si>
  <si>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</si>
  <si>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</si>
  <si>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</si>
  <si>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</si>
  <si>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</si>
  <si>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</si>
  <si>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</si>
  <si>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</si>
  <si>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</si>
  <si>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</si>
  <si>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</si>
  <si>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</si>
  <si>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</si>
  <si>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</si>
  <si>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</si>
  <si>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</si>
  <si>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</si>
  <si>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</si>
  <si>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</si>
  <si>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</si>
  <si>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</si>
  <si>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</si>
  <si>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</si>
  <si>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</si>
  <si>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</si>
  <si>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</si>
  <si>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</si>
  <si>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</si>
  <si>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</si>
  <si>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</si>
  <si>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</si>
  <si>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</si>
  <si>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</si>
  <si>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</si>
  <si>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</si>
  <si>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</si>
  <si>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</si>
  <si>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</si>
  <si>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</si>
  <si>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</si>
  <si>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</si>
  <si>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</si>
  <si>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</si>
  <si>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</si>
  <si>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</si>
  <si>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</si>
  <si>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</si>
  <si>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</si>
  <si>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</si>
  <si>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</si>
  <si>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</si>
  <si>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</si>
  <si>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</si>
  <si>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</si>
  <si>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</si>
  <si>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</si>
  <si>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</si>
  <si>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</si>
  <si>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</si>
  <si>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</si>
  <si>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</si>
  <si>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</si>
  <si>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</si>
  <si>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</si>
  <si>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</si>
  <si>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</si>
  <si>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</si>
  <si>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</si>
  <si>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</si>
  <si>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</si>
  <si>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</si>
  <si>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</si>
  <si>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</si>
  <si>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</si>
  <si>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</si>
  <si>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</si>
  <si>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</si>
  <si>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</si>
  <si>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</si>
  <si>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</si>
  <si>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</si>
  <si>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</si>
  <si>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</si>
  <si>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</si>
  <si>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</si>
  <si>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</si>
  <si>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</si>
  <si>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</si>
  <si>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</si>
  <si>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</si>
  <si>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</si>
  <si>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</si>
  <si>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</si>
  <si>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</si>
  <si>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</si>
  <si>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</si>
  <si>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</si>
  <si>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</si>
  <si>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</si>
  <si>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</si>
  <si>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</si>
  <si>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</si>
  <si>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</si>
  <si>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</si>
  <si>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</si>
  <si>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</si>
  <si>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</si>
  <si>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</si>
  <si>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</si>
  <si>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</si>
  <si>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</si>
  <si>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</si>
  <si>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</si>
  <si>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</si>
  <si>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</si>
  <si>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</si>
  <si>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</si>
  <si>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</si>
  <si>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</si>
  <si>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</si>
  <si>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</si>
  <si>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</si>
  <si>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</si>
  <si>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</si>
  <si>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</si>
  <si>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</si>
  <si>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</si>
  <si>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</si>
  <si>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</si>
  <si>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</si>
  <si>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</si>
  <si>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</si>
  <si>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</si>
  <si>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</si>
  <si>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</si>
  <si>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</si>
  <si>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</si>
  <si>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</si>
  <si>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</si>
  <si>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</si>
  <si>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</si>
  <si>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</si>
  <si>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</si>
  <si>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</si>
  <si>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</si>
  <si>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</si>
  <si>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</si>
  <si>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</si>
  <si>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</si>
  <si>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</si>
  <si>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</si>
  <si>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</si>
  <si>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</si>
  <si>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</si>
  <si>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</si>
  <si>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</si>
  <si>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</si>
  <si>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</si>
  <si>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</si>
  <si>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</si>
  <si>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</si>
  <si>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</si>
  <si>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</si>
  <si>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</si>
  <si>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</si>
  <si>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</si>
  <si>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</si>
  <si>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</si>
  <si>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</si>
  <si>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</si>
  <si>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</si>
  <si>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</si>
  <si>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</si>
  <si>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</si>
  <si>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</si>
  <si>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</si>
  <si>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</si>
  <si>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</si>
  <si>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</si>
  <si>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</si>
  <si>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</si>
  <si>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</si>
  <si>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</si>
  <si>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</si>
  <si>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</si>
  <si>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</si>
  <si>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</si>
  <si>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</si>
  <si>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</si>
  <si>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</si>
  <si>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</si>
  <si>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</si>
  <si>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</si>
  <si>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</si>
  <si>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</si>
  <si>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</si>
  <si>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</si>
  <si>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</si>
  <si>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</si>
  <si>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</si>
  <si>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</si>
  <si>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</si>
  <si>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</si>
  <si>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</si>
  <si>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</si>
  <si>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</si>
  <si>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</si>
  <si>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</si>
  <si>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</si>
  <si>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</si>
  <si>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</si>
  <si>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</si>
  <si>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</si>
  <si>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</si>
  <si>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</si>
  <si>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</si>
  <si>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</si>
  <si>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</si>
  <si>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</si>
  <si>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</si>
  <si>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</si>
  <si>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</si>
  <si>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</si>
  <si>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</si>
  <si>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</si>
  <si>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</si>
  <si>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</si>
  <si>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</si>
  <si>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</si>
  <si>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</si>
  <si>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</si>
  <si>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</si>
  <si>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</si>
  <si>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</si>
  <si>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</si>
  <si>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</si>
  <si>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</si>
  <si>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</si>
  <si>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</si>
  <si>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</si>
  <si>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</si>
  <si>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</si>
  <si>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</si>
  <si>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</si>
  <si>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</si>
  <si>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</si>
  <si>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</si>
  <si>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</si>
  <si>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</si>
  <si>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</si>
  <si>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</si>
  <si>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</si>
  <si>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</si>
  <si>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</si>
  <si>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</si>
  <si>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</si>
  <si>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</si>
  <si>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</si>
  <si>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</si>
  <si>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</si>
  <si>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</si>
  <si>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</si>
  <si>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</si>
  <si>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</si>
  <si>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</si>
  <si>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</si>
  <si>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</si>
  <si>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</si>
  <si>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</si>
  <si>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</si>
  <si>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</si>
  <si>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</si>
  <si>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</si>
  <si>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</si>
  <si>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</si>
  <si>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</si>
  <si>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</si>
  <si>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</si>
  <si>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</si>
  <si>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</si>
  <si>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</si>
  <si>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</si>
  <si>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</si>
  <si>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</si>
  <si>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</si>
  <si>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</si>
  <si>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</si>
  <si>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</si>
  <si>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</si>
  <si>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</si>
  <si>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</si>
  <si>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</si>
  <si>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</si>
  <si>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</si>
  <si>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</si>
  <si>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</si>
  <si>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</si>
  <si>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</si>
  <si>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</si>
  <si>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</si>
  <si>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</si>
  <si>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</si>
  <si>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</si>
  <si>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</si>
  <si>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</si>
  <si>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</si>
  <si>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</si>
  <si>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</si>
  <si>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</si>
  <si>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</si>
  <si>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</si>
  <si>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</si>
  <si>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</si>
  <si>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</si>
  <si>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</si>
  <si>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</si>
  <si>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</si>
  <si>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</si>
  <si>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</si>
  <si>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</si>
  <si>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</si>
  <si>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</si>
  <si>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</si>
  <si>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</si>
  <si>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</si>
  <si>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</si>
  <si>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</si>
  <si>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</si>
  <si>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</si>
  <si>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</si>
  <si>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</si>
  <si>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</si>
  <si>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</si>
  <si>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</si>
  <si>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</si>
  <si>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</si>
  <si>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</si>
  <si>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</si>
  <si>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</si>
  <si>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</si>
  <si>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</si>
  <si>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</si>
  <si>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</si>
  <si>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</si>
  <si>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</si>
  <si>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</si>
  <si>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</si>
  <si>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</si>
  <si>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</si>
  <si>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</si>
  <si>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</si>
  <si>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</si>
  <si>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</si>
  <si>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</si>
  <si>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</si>
  <si>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</si>
  <si>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</si>
  <si>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</si>
  <si>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</si>
  <si>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</si>
  <si>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</si>
  <si>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</si>
  <si>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</si>
  <si>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</si>
  <si>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</si>
  <si>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</si>
  <si>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</si>
  <si>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</si>
  <si>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</si>
  <si>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</si>
  <si>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</si>
  <si>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</si>
  <si>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</si>
  <si>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</si>
  <si>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</si>
  <si>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</si>
  <si>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</si>
  <si>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</si>
  <si>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</si>
  <si>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</si>
  <si>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</si>
  <si>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</si>
  <si>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</si>
  <si>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</si>
  <si>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</si>
  <si>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</si>
  <si>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</si>
  <si>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</si>
  <si>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</si>
  <si>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</si>
  <si>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</si>
  <si>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</si>
  <si>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</si>
  <si>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</si>
  <si>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</si>
  <si>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</si>
  <si>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</si>
  <si>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</si>
  <si>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</si>
  <si>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</si>
  <si>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</si>
  <si>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</si>
  <si>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</si>
  <si>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</si>
  <si>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</si>
  <si>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</si>
  <si>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</si>
  <si>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</si>
  <si>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</si>
  <si>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</si>
  <si>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</si>
  <si>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</si>
  <si>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</si>
  <si>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</si>
  <si>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</si>
  <si>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</si>
  <si>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</si>
  <si>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</si>
  <si>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</si>
  <si>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</si>
  <si>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</si>
  <si>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</si>
  <si>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</si>
  <si>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</si>
  <si>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</si>
  <si>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</si>
  <si>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</si>
  <si>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</si>
  <si>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</si>
  <si>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</si>
  <si>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</si>
  <si>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</si>
  <si>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</si>
  <si>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</si>
  <si>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</si>
  <si>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</si>
  <si>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</si>
  <si>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</si>
  <si>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</si>
  <si>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</si>
  <si>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</si>
  <si>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</si>
  <si>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</si>
  <si>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</si>
  <si>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</si>
  <si>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</si>
  <si>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</si>
  <si>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</si>
  <si>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</si>
  <si>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</si>
  <si>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</si>
  <si>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</si>
  <si>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</si>
  <si>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</si>
  <si>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</si>
  <si>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</si>
  <si>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</si>
  <si>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</si>
  <si>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</si>
  <si>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</si>
  <si>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</si>
  <si>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</si>
  <si>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</si>
  <si>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</si>
  <si>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</si>
  <si>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</si>
  <si>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</si>
  <si>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</si>
  <si>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</si>
  <si>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</si>
  <si>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</si>
  <si>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</si>
  <si>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</si>
  <si>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</si>
  <si>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</si>
  <si>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</si>
  <si>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</si>
  <si>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</si>
  <si>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</si>
  <si>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</si>
  <si>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</si>
  <si>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</si>
  <si>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</si>
  <si>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</si>
  <si>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</si>
  <si>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</si>
  <si>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</si>
  <si>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</si>
  <si>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</si>
  <si>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</si>
  <si>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</si>
  <si>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</si>
  <si>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</si>
  <si>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</si>
  <si>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</si>
  <si>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</si>
  <si>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</si>
  <si>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</si>
  <si>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</si>
  <si>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</si>
  <si>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</si>
  <si>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</si>
  <si>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</si>
  <si>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</si>
  <si>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</si>
  <si>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</si>
  <si>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</si>
  <si>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</si>
  <si>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</si>
  <si>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</si>
  <si>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</si>
  <si>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</si>
  <si>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</si>
  <si>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</si>
  <si>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</si>
  <si>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</si>
  <si>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</si>
  <si>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</si>
  <si>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</si>
  <si>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</si>
  <si>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</si>
  <si>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</si>
  <si>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</si>
  <si>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</si>
  <si>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</si>
  <si>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</si>
  <si>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</si>
  <si>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</si>
  <si>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</si>
  <si>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</si>
  <si>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</si>
  <si>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</si>
  <si>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</si>
  <si>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</si>
  <si>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</si>
  <si>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</si>
  <si>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</si>
  <si>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</si>
  <si>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</si>
  <si>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</si>
  <si>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</si>
  <si>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</si>
  <si>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</si>
  <si>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</si>
  <si>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</si>
  <si>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</si>
  <si>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</si>
  <si>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</si>
  <si>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</si>
  <si>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</si>
  <si>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</si>
  <si>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</si>
  <si>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</si>
  <si>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</si>
  <si>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</si>
  <si>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</si>
  <si>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</si>
  <si>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</si>
  <si>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</si>
  <si>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</si>
  <si>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</si>
  <si>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</si>
  <si>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</si>
  <si>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</si>
  <si>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</si>
  <si>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</si>
  <si>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</si>
  <si>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</si>
  <si>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</si>
  <si>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</si>
  <si>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</si>
  <si>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</si>
  <si>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</si>
  <si>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</si>
  <si>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</si>
  <si>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</si>
  <si>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</si>
  <si>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</si>
  <si>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</si>
  <si>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</si>
  <si>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</si>
  <si>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</si>
  <si>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</si>
  <si>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</si>
  <si>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</si>
  <si>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</si>
  <si>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</si>
  <si>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</si>
  <si>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</si>
  <si>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</si>
  <si>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</si>
  <si>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</si>
  <si>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</si>
  <si>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</si>
  <si>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</si>
  <si>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</si>
  <si>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</si>
  <si>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</si>
  <si>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</si>
  <si>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</si>
  <si>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</si>
  <si>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</si>
  <si>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</si>
  <si>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</si>
  <si>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</si>
  <si>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</si>
  <si>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</si>
  <si>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</si>
  <si>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</si>
  <si>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</si>
  <si>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</si>
  <si>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</si>
  <si>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</si>
  <si>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</si>
  <si>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</si>
  <si>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</si>
  <si>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</si>
  <si>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</si>
  <si>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</si>
  <si>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</si>
  <si>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</si>
  <si>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</si>
  <si>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</si>
  <si>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</si>
  <si>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</si>
  <si>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</si>
  <si>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</si>
  <si>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</si>
  <si>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</si>
  <si>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</si>
  <si>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</si>
  <si>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</si>
  <si>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</si>
  <si>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</si>
  <si>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</si>
  <si>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</si>
  <si>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</si>
  <si>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</si>
  <si>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</si>
  <si>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</si>
  <si>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</si>
  <si>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</si>
  <si>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</si>
  <si>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</si>
  <si>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</si>
  <si>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</si>
  <si>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</si>
  <si>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</si>
  <si>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</si>
  <si>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</si>
  <si>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</si>
  <si>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</si>
  <si>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</si>
  <si>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</si>
  <si>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</si>
  <si>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</si>
  <si>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</si>
  <si>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</si>
  <si>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</si>
  <si>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</si>
  <si>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</si>
  <si>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</si>
  <si>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</si>
  <si>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</si>
  <si>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</si>
  <si>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</si>
  <si>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</si>
  <si>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</si>
  <si>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</si>
  <si>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</si>
  <si>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</si>
  <si>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</si>
  <si>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</si>
  <si>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</si>
  <si>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</si>
  <si>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</si>
  <si>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</si>
  <si>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</si>
  <si>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</si>
  <si>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</si>
  <si>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</si>
  <si>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</si>
  <si>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</si>
  <si>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</si>
  <si>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</si>
  <si>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</si>
  <si>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</si>
  <si>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</si>
  <si>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</si>
  <si>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</si>
  <si>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</si>
  <si>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</si>
  <si>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</si>
  <si>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</si>
  <si>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</si>
  <si>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</si>
  <si>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</si>
  <si>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</si>
  <si>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</si>
  <si>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</si>
  <si>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</si>
  <si>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</si>
  <si>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</si>
  <si>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</si>
  <si>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</si>
  <si>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</si>
  <si>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</si>
  <si>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</si>
  <si>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</si>
  <si>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</si>
  <si>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</si>
  <si>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</si>
  <si>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</si>
  <si>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</si>
  <si>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</si>
  <si>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</si>
  <si>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</si>
  <si>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</si>
  <si>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</si>
  <si>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</si>
  <si>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</si>
  <si>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</si>
  <si>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</si>
  <si>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</si>
  <si>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</si>
  <si>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</si>
  <si>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</si>
  <si>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</si>
  <si>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</si>
  <si>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</si>
  <si>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</si>
  <si>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</si>
  <si>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</si>
  <si>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</si>
  <si>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</si>
  <si>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</si>
  <si>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</si>
  <si>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</si>
  <si>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</si>
  <si>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</si>
  <si>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</si>
  <si>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</si>
  <si>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</si>
  <si>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</si>
  <si>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</si>
  <si>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</si>
  <si>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</si>
  <si>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</si>
  <si>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</si>
  <si>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</si>
  <si>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</si>
  <si>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</si>
  <si>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</si>
  <si>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</si>
  <si>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</si>
  <si>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</si>
  <si>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</si>
  <si>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</si>
  <si>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</si>
  <si>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</si>
  <si>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</si>
  <si>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</si>
  <si>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</si>
  <si>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</si>
  <si>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</si>
  <si>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</si>
  <si>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</si>
  <si>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</si>
  <si>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</si>
  <si>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</si>
  <si>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</si>
  <si>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</si>
  <si>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</si>
  <si>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</si>
  <si>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</si>
  <si>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</si>
  <si>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</si>
  <si>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</si>
  <si>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</si>
  <si>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</si>
  <si>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</si>
  <si>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</si>
  <si>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</si>
  <si>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</si>
  <si>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</si>
  <si>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</si>
  <si>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</si>
  <si>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</si>
  <si>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</si>
  <si>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</si>
  <si>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</si>
  <si>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</si>
  <si>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</si>
  <si>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</si>
  <si>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</si>
  <si>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</si>
  <si>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</si>
  <si>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</si>
  <si>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</si>
  <si>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</si>
  <si>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</si>
  <si>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</si>
  <si>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</si>
  <si>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</si>
  <si>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</si>
  <si>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</si>
  <si>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</si>
  <si>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</si>
  <si>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</si>
  <si>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</si>
  <si>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</si>
  <si>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</si>
  <si>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</si>
  <si>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</si>
  <si>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</si>
  <si>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</si>
  <si>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</si>
  <si>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</si>
  <si>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</si>
  <si>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</si>
  <si>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</si>
  <si>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</si>
  <si>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</si>
  <si>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</si>
  <si>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</si>
  <si>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</si>
  <si>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</si>
  <si>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</si>
  <si>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</si>
  <si>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</si>
  <si>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</si>
  <si>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</si>
  <si>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</si>
  <si>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</si>
  <si>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</si>
  <si>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</si>
  <si>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</si>
  <si>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</si>
  <si>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</si>
  <si>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</si>
  <si>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</si>
  <si>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</si>
  <si>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</si>
  <si>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</si>
  <si>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</si>
  <si>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</si>
  <si>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</si>
  <si>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</si>
  <si>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</si>
  <si>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</si>
  <si>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</si>
  <si>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</si>
  <si>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</si>
  <si>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</si>
  <si>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</si>
  <si>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</si>
  <si>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</si>
  <si>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</si>
  <si>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</si>
  <si>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</si>
  <si>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</si>
  <si>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</si>
  <si>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</si>
  <si>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</si>
  <si>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</si>
  <si>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</si>
  <si>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</si>
  <si>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</si>
  <si>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</si>
  <si>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</si>
  <si>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</si>
  <si>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</si>
  <si>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</si>
  <si>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</si>
  <si>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</si>
  <si>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</si>
  <si>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</si>
  <si>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</si>
  <si>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</si>
  <si>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</si>
  <si>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</si>
  <si>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</si>
  <si>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</si>
  <si>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</si>
  <si>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</si>
  <si>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</si>
  <si>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</si>
  <si>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</si>
  <si>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</si>
  <si>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</si>
  <si>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</si>
  <si>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</si>
  <si>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</si>
  <si>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</si>
  <si>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</si>
  <si>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</si>
  <si>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</si>
  <si>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</si>
  <si>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</si>
  <si>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</si>
  <si>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</si>
  <si>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</si>
  <si>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</si>
  <si>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</si>
  <si>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</si>
  <si>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</si>
  <si>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</si>
  <si>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</si>
  <si>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</si>
  <si>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</si>
  <si>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</si>
  <si>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</si>
  <si>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</si>
  <si>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</si>
  <si>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</si>
  <si>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</si>
  <si>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</si>
  <si>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</si>
  <si>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</si>
  <si>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</si>
  <si>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</si>
  <si>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</si>
  <si>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</si>
  <si>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</si>
  <si>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</si>
  <si>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</si>
  <si>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</si>
  <si>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</si>
  <si>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</si>
  <si>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</si>
  <si>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</si>
  <si>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</si>
  <si>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</si>
  <si>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</si>
  <si>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</si>
  <si>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</si>
  <si>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</si>
  <si>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</si>
  <si>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</si>
  <si>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</si>
  <si>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</si>
  <si>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</si>
  <si>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</si>
  <si>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</si>
  <si>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</si>
  <si>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</si>
  <si>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</si>
  <si>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</si>
  <si>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</si>
  <si>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</si>
  <si>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</si>
  <si>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</si>
  <si>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</si>
  <si>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</si>
  <si>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</si>
  <si>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</si>
  <si>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</si>
  <si>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</si>
  <si>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</si>
  <si>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</si>
  <si>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</si>
  <si>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</si>
  <si>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</si>
  <si>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</si>
  <si>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</si>
  <si>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</si>
  <si>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</si>
  <si>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</si>
  <si>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</si>
  <si>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</si>
  <si>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</si>
  <si>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</si>
  <si>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</si>
  <si>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</si>
  <si>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</si>
  <si>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</si>
  <si>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</si>
  <si>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</si>
  <si>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</si>
  <si>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</si>
  <si>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</si>
  <si>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</si>
  <si>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</si>
  <si>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</si>
  <si>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</si>
  <si>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</si>
  <si>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</si>
  <si>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</si>
  <si>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</si>
  <si>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</si>
  <si>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</si>
  <si>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</si>
  <si>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</si>
  <si>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</si>
  <si>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</si>
  <si>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</si>
  <si>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</si>
  <si>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</si>
  <si>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</si>
  <si>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</si>
  <si>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</si>
  <si>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</si>
  <si>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</si>
  <si>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</si>
  <si>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</si>
  <si>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</si>
  <si>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</si>
  <si>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</si>
  <si>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</si>
  <si>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</si>
  <si>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</si>
  <si>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</si>
  <si>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</si>
  <si>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</si>
  <si>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</si>
  <si>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</si>
  <si>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</si>
  <si>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</si>
  <si>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</si>
  <si>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</si>
  <si>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</si>
  <si>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</si>
  <si>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</si>
  <si>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</si>
  <si>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</si>
  <si>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</si>
  <si>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</si>
  <si>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</si>
  <si>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</si>
  <si>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</si>
  <si>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</si>
  <si>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</si>
  <si>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</si>
  <si>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</si>
  <si>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</si>
  <si>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</si>
  <si>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</si>
  <si>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</si>
  <si>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</si>
  <si>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</si>
  <si>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</si>
  <si>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</si>
  <si>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</si>
  <si>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</si>
  <si>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</si>
  <si>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</si>
  <si>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</si>
  <si>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</si>
  <si>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</si>
  <si>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</si>
  <si>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</si>
  <si>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</si>
  <si>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</si>
  <si>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</si>
  <si>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</si>
  <si>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</si>
  <si>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</si>
  <si>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</si>
  <si>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</si>
  <si>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</si>
  <si>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</si>
  <si>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</si>
  <si>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</si>
  <si>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</si>
  <si>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</si>
  <si>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</si>
  <si>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</si>
  <si>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</si>
  <si>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</si>
  <si>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</si>
  <si>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</si>
  <si>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</si>
  <si>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</si>
  <si>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</si>
  <si>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</si>
  <si>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</si>
  <si>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</si>
  <si>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</si>
  <si>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</si>
  <si>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</si>
  <si>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</si>
  <si>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</si>
  <si>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</si>
  <si>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</si>
  <si>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</si>
  <si>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</si>
  <si>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</si>
  <si>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</si>
  <si>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</si>
  <si>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</si>
  <si>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</si>
  <si>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</si>
  <si>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</si>
  <si>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</si>
  <si>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</si>
  <si>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</si>
  <si>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</si>
  <si>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</si>
  <si>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</si>
  <si>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</si>
  <si>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</si>
  <si>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</si>
  <si>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</si>
  <si>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</si>
  <si>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</si>
  <si>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</si>
  <si>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</si>
  <si>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</si>
  <si>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</si>
  <si>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</si>
  <si>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</si>
  <si>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</si>
  <si>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</si>
  <si>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</si>
  <si>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</si>
  <si>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</si>
  <si>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</si>
  <si>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</si>
  <si>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</si>
  <si>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</si>
  <si>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</si>
  <si>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</si>
  <si>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</si>
  <si>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</si>
  <si>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</si>
  <si>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</si>
  <si>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</si>
  <si>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</si>
  <si>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</si>
  <si>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</si>
  <si>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</si>
  <si>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</si>
  <si>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</si>
  <si>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</si>
  <si>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</si>
  <si>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</si>
  <si>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</si>
  <si>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</si>
  <si>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</si>
  <si>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</si>
  <si>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</si>
  <si>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</si>
  <si>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</si>
  <si>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</si>
  <si>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</si>
  <si>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</si>
  <si>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</si>
  <si>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</si>
  <si>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</si>
  <si>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</si>
  <si>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</si>
  <si>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</si>
  <si>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</si>
  <si>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</si>
  <si>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</si>
  <si>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</si>
  <si>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</si>
  <si>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</si>
  <si>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</si>
  <si>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</si>
  <si>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</si>
  <si>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</si>
  <si>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</si>
  <si>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</si>
  <si>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</si>
  <si>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</si>
  <si>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</si>
  <si>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</si>
  <si>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</si>
  <si>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</si>
  <si>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</si>
  <si>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</si>
  <si>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</si>
  <si>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</si>
  <si>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</si>
  <si>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</si>
  <si>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</si>
  <si>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</si>
  <si>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</si>
  <si>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</si>
  <si>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</si>
  <si>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</si>
  <si>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</si>
  <si>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</si>
  <si>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</si>
  <si>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</si>
  <si>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</si>
  <si>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</si>
  <si>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</si>
  <si>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</si>
  <si>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</si>
  <si>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</si>
  <si>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</si>
  <si>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</si>
  <si>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</si>
  <si>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</si>
  <si>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</si>
  <si>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</si>
  <si>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</si>
  <si>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</si>
  <si>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</si>
  <si>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</si>
  <si>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</si>
  <si>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</si>
  <si>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</si>
  <si>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</si>
  <si>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</si>
  <si>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</si>
  <si>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</si>
  <si>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</si>
  <si>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</si>
  <si>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</si>
  <si>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</si>
  <si>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</si>
  <si>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</si>
  <si>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</si>
  <si>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</si>
  <si>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</si>
  <si>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</si>
  <si>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</si>
  <si>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</si>
  <si>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</si>
  <si>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</si>
  <si>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</si>
  <si>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</si>
  <si>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</si>
  <si>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</si>
  <si>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</si>
  <si>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</si>
  <si>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</si>
  <si>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</si>
  <si>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</si>
  <si>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</si>
  <si>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</si>
  <si>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</si>
  <si>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</si>
  <si>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</si>
  <si>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</si>
  <si>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</si>
  <si>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</si>
  <si>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</si>
  <si>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</si>
  <si>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</si>
  <si>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</si>
  <si>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</si>
  <si>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</si>
  <si>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</si>
  <si>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</si>
  <si>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</si>
  <si>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</si>
  <si>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</si>
  <si>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</si>
  <si>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</si>
  <si>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</si>
  <si>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</si>
  <si>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</si>
  <si>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</si>
  <si>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</si>
  <si>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</si>
  <si>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</si>
  <si>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</si>
  <si>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</si>
  <si>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</si>
  <si>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</si>
  <si>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</si>
  <si>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</si>
  <si>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</si>
  <si>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</si>
  <si>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</si>
  <si>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</si>
  <si>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</si>
  <si>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</si>
  <si>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</si>
  <si>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</si>
  <si>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</si>
  <si>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</si>
  <si>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</si>
  <si>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</si>
  <si>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</si>
  <si>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</si>
  <si>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</si>
  <si>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</si>
  <si>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</si>
  <si>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</si>
  <si>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</si>
  <si>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</si>
  <si>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</si>
  <si>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</si>
  <si>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</si>
  <si>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</si>
  <si>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</si>
  <si>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</si>
  <si>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</si>
  <si>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</si>
  <si>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</si>
  <si>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</si>
  <si>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</si>
  <si>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</si>
  <si>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</si>
  <si>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</si>
  <si>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</si>
  <si>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</si>
  <si>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</si>
  <si>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</si>
  <si>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</si>
  <si>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</si>
  <si>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</si>
  <si>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</si>
  <si>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</si>
  <si>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</si>
  <si>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</si>
  <si>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</si>
  <si>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</si>
  <si>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</si>
  <si>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</si>
  <si>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</si>
  <si>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</si>
  <si>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</si>
  <si>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</si>
  <si>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</si>
  <si>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</si>
  <si>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</si>
  <si>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</si>
  <si>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</si>
  <si>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</si>
  <si>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</si>
  <si>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</si>
  <si>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</si>
  <si>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</si>
  <si>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</si>
  <si>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</si>
  <si>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</si>
  <si>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</si>
  <si>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</si>
  <si>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</si>
  <si>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</si>
  <si>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</si>
  <si>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</si>
  <si>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</si>
  <si>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</si>
  <si>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</si>
  <si>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</si>
  <si>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</si>
  <si>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</si>
  <si>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</si>
  <si>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</si>
  <si>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</si>
  <si>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</si>
  <si>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</si>
  <si>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</si>
  <si>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</si>
  <si>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</si>
  <si>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</si>
  <si>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</si>
  <si>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</si>
  <si>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</si>
  <si>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</si>
  <si>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</si>
  <si>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</si>
  <si>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</si>
  <si>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</si>
  <si>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</si>
  <si>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</si>
  <si>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</si>
  <si>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</si>
  <si>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</si>
  <si>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</si>
  <si>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</si>
  <si>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</si>
  <si>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</si>
  <si>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</si>
  <si>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</si>
  <si>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</si>
  <si>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</si>
  <si>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</si>
  <si>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</si>
  <si>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</si>
  <si>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</si>
  <si>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</si>
  <si>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</si>
  <si>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</si>
  <si>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</si>
  <si>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</si>
  <si>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</si>
  <si>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</si>
  <si>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</si>
  <si>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</si>
  <si>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</si>
  <si>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</si>
  <si>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</si>
  <si>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</si>
  <si>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</si>
  <si>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</si>
  <si>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</si>
  <si>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</si>
  <si>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</si>
  <si>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</si>
  <si>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</si>
  <si>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</si>
  <si>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</si>
  <si>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</si>
  <si>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</si>
  <si>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</si>
  <si>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</si>
  <si>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</si>
  <si>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</si>
  <si>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</si>
  <si>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</si>
  <si>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</si>
  <si>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</si>
  <si>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</si>
  <si>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</si>
  <si>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</si>
  <si>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</si>
  <si>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</si>
  <si>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</si>
  <si>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</si>
  <si>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</si>
  <si>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</si>
  <si>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</si>
  <si>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</si>
  <si>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</si>
  <si>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</si>
  <si>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</si>
  <si>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</si>
  <si>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</si>
  <si>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</si>
  <si>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</si>
  <si>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</si>
  <si>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</si>
  <si>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</si>
  <si>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</si>
  <si>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</si>
  <si>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</si>
  <si>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</si>
  <si>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</si>
  <si>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</si>
  <si>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</si>
  <si>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</si>
  <si>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</si>
  <si>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</si>
  <si>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</si>
  <si>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</si>
  <si>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</si>
  <si>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</si>
  <si>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</si>
  <si>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</si>
  <si>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</si>
  <si>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</si>
  <si>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</si>
  <si>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</si>
  <si>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</si>
  <si>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</si>
  <si>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</si>
  <si>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</si>
  <si>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</si>
  <si>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</si>
  <si>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</si>
  <si>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</si>
  <si>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</si>
  <si>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</si>
  <si>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</si>
  <si>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</si>
  <si>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</si>
  <si>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</si>
  <si>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</si>
  <si>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</si>
  <si>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</si>
  <si>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</si>
  <si>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</si>
  <si>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</si>
  <si>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</si>
  <si>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</si>
  <si>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</si>
  <si>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</si>
  <si>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</si>
  <si>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</si>
  <si>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</si>
  <si>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</si>
  <si>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</si>
  <si>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</si>
  <si>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</si>
  <si>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</si>
  <si>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</si>
  <si>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</si>
  <si>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</si>
  <si>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</si>
  <si>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</si>
  <si>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</si>
  <si>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</si>
  <si>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</si>
  <si>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</si>
  <si>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</si>
  <si>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</si>
  <si>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</si>
  <si>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</si>
  <si>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</si>
  <si>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</si>
  <si>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</si>
  <si>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</si>
  <si>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</si>
  <si>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</si>
  <si>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</si>
  <si>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</si>
  <si>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</si>
  <si>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</si>
  <si>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</si>
  <si>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</si>
  <si>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</si>
  <si>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</si>
  <si>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</si>
  <si>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</si>
  <si>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</si>
  <si>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</si>
  <si>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</si>
  <si>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</si>
  <si>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</si>
  <si>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</si>
  <si>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</si>
  <si>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</si>
  <si>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</si>
  <si>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</si>
  <si>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</si>
  <si>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</si>
  <si>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</si>
  <si>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</si>
  <si>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</si>
  <si>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</si>
  <si>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</si>
  <si>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</si>
  <si>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</si>
  <si>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</si>
  <si>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</si>
  <si>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</si>
  <si>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</si>
  <si>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</si>
  <si>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</si>
  <si>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</si>
  <si>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</si>
  <si>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</si>
  <si>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</si>
  <si>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</si>
  <si>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</si>
  <si>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</si>
  <si>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</si>
  <si>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</si>
  <si>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</si>
  <si>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</si>
  <si>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</si>
  <si>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</si>
  <si>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</si>
  <si>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</si>
  <si>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</si>
  <si>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</si>
  <si>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</si>
  <si>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</si>
  <si>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</si>
  <si>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</si>
  <si>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</si>
  <si>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</si>
  <si>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</si>
  <si>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</si>
  <si>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</si>
  <si>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</si>
  <si>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</si>
  <si>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</si>
  <si>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</si>
  <si>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</si>
  <si>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</si>
  <si>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</si>
  <si>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</si>
  <si>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</si>
  <si>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</si>
  <si>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</si>
  <si>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</si>
  <si>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</si>
  <si>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</si>
  <si>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</si>
  <si>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</si>
  <si>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</si>
  <si>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</si>
  <si>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</si>
  <si>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</si>
  <si>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</si>
  <si>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</si>
  <si>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</si>
  <si>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</si>
  <si>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</si>
  <si>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</si>
  <si>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</si>
  <si>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</si>
  <si>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</si>
  <si>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</si>
  <si>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</si>
  <si>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</si>
  <si>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</si>
  <si>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</si>
  <si>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</si>
  <si>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</si>
  <si>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</si>
  <si>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</si>
  <si>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</si>
  <si>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</si>
  <si>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</si>
  <si>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</si>
  <si>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</si>
  <si>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</si>
  <si>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</si>
  <si>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</si>
  <si>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</si>
  <si>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</si>
  <si>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</si>
  <si>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</si>
  <si>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</si>
  <si>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</si>
  <si>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</si>
  <si>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</si>
  <si>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</si>
  <si>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</si>
  <si>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</si>
  <si>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</si>
  <si>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</si>
  <si>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</si>
  <si>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</si>
  <si>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</si>
  <si>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</si>
  <si>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</si>
  <si>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</si>
  <si>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</si>
  <si>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</si>
  <si>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</si>
  <si>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</si>
  <si>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</si>
  <si>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</si>
  <si>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</si>
  <si>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</si>
  <si>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</si>
  <si>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</si>
  <si>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</si>
  <si>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</si>
  <si>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</si>
  <si>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</si>
  <si>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</si>
  <si>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</si>
  <si>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</si>
  <si>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</si>
  <si>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</si>
  <si>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</si>
  <si>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</si>
  <si>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</si>
  <si>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</si>
  <si>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</si>
  <si>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</si>
  <si>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</si>
  <si>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</si>
  <si>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</si>
  <si>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</si>
  <si>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</si>
  <si>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</si>
  <si>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</si>
  <si>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</si>
  <si>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</si>
  <si>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</si>
  <si>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</si>
  <si>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</si>
  <si>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</si>
  <si>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</si>
  <si>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</si>
  <si>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</si>
  <si>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</si>
  <si>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</si>
  <si>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</si>
  <si>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</si>
  <si>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</si>
  <si>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</si>
  <si>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</si>
  <si>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</si>
  <si>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</si>
  <si>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</si>
  <si>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</si>
  <si>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</si>
  <si>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</si>
  <si>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</si>
  <si>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</si>
  <si>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</si>
  <si>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</si>
  <si>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</si>
  <si>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</si>
  <si>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</si>
  <si>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</si>
  <si>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</si>
  <si>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</si>
  <si>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</si>
  <si>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</si>
  <si>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</si>
  <si>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</si>
  <si>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</si>
  <si>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</si>
  <si>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</si>
  <si>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</si>
  <si>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</si>
  <si>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</si>
  <si>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</si>
  <si>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</si>
  <si>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</si>
  <si>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</si>
  <si>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</si>
  <si>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</si>
  <si>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</si>
  <si>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</si>
  <si>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</si>
  <si>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</si>
  <si>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</si>
  <si>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</si>
  <si>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</si>
  <si>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</si>
  <si>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</si>
  <si>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</si>
  <si>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</si>
  <si>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</si>
  <si>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</si>
  <si>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</si>
  <si>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</si>
  <si>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</si>
  <si>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</si>
  <si>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</si>
  <si>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</si>
  <si>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</si>
  <si>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</si>
  <si>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</si>
  <si>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</si>
  <si>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</si>
  <si>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</si>
  <si>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</si>
  <si>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</si>
  <si>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</si>
  <si>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</si>
  <si>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</si>
  <si>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</si>
  <si>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</si>
  <si>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</si>
  <si>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</si>
  <si>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</si>
  <si>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</si>
  <si>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</si>
  <si>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</si>
  <si>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</si>
  <si>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</si>
  <si>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</si>
  <si>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</si>
  <si>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</si>
  <si>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</si>
  <si>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</si>
  <si>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</si>
  <si>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</si>
  <si>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</si>
  <si>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</si>
  <si>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</si>
  <si>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</si>
  <si>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</si>
  <si>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</si>
  <si>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</si>
  <si>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</si>
  <si>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</si>
  <si>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</si>
  <si>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</si>
  <si>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</si>
  <si>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</si>
  <si>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</si>
  <si>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</si>
  <si>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</si>
  <si>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</si>
  <si>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</si>
  <si>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</si>
  <si>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</si>
  <si>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</si>
  <si>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</si>
  <si>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</si>
  <si>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</si>
  <si>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</si>
  <si>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</si>
  <si>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</si>
  <si>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</si>
  <si>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</si>
  <si>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</si>
  <si>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</si>
  <si>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</si>
  <si>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</si>
  <si>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</si>
  <si>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</si>
  <si>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</si>
  <si>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</si>
  <si>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</si>
  <si>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</si>
  <si>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</si>
  <si>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</si>
  <si>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</si>
  <si>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</si>
  <si>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</si>
  <si>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</si>
  <si>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</si>
  <si>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</si>
  <si>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</si>
  <si>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</si>
  <si>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</si>
  <si>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</si>
  <si>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</si>
  <si>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</si>
  <si>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</si>
  <si>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</si>
  <si>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</si>
  <si>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</si>
  <si>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</si>
  <si>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</si>
  <si>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</si>
  <si>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</si>
  <si>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</si>
  <si>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</si>
  <si>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</si>
  <si>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</si>
  <si>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</si>
  <si>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</si>
  <si>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</si>
  <si>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</si>
  <si>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</si>
  <si>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</si>
  <si>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</si>
  <si>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</si>
  <si>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</si>
  <si>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</si>
  <si>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</si>
  <si>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</si>
  <si>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</si>
  <si>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</si>
  <si>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</si>
  <si>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</si>
  <si>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</si>
  <si>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</si>
  <si>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</si>
  <si>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</si>
  <si>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</si>
  <si>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</si>
  <si>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</si>
  <si>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</si>
  <si>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</si>
  <si>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</si>
  <si>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</si>
  <si>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</si>
  <si>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</si>
  <si>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</si>
  <si>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</si>
  <si>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</si>
  <si>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</si>
  <si>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</si>
  <si>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</si>
  <si>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</si>
  <si>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</si>
  <si>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</si>
  <si>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</si>
  <si>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</si>
  <si>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</si>
  <si>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</si>
  <si>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</si>
  <si>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</si>
  <si>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</si>
  <si>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</si>
  <si>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</si>
  <si>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</si>
  <si>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</si>
  <si>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</si>
  <si>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</si>
  <si>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</si>
  <si>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</si>
  <si>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</si>
  <si>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</si>
  <si>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</si>
  <si>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</si>
  <si>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</si>
  <si>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</si>
  <si>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</si>
  <si>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</si>
  <si>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</si>
  <si>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</si>
  <si>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</si>
  <si>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</si>
  <si>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</si>
  <si>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</si>
  <si>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</si>
  <si>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</si>
  <si>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</si>
  <si>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</si>
  <si>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</si>
  <si>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</si>
  <si>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</si>
  <si>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</si>
  <si>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</si>
  <si>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</si>
  <si>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</si>
  <si>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</si>
  <si>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</si>
  <si>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</si>
  <si>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</si>
  <si>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</si>
  <si>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</si>
  <si>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</si>
  <si>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</si>
  <si>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</si>
  <si>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</si>
  <si>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</si>
  <si>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</si>
  <si>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</si>
  <si>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</si>
  <si>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</si>
  <si>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</si>
  <si>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</si>
  <si>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</si>
  <si>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</si>
  <si>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</si>
  <si>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</si>
  <si>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</si>
  <si>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</si>
  <si>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</si>
  <si>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</si>
  <si>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</si>
  <si>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</si>
  <si>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</si>
  <si>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</si>
  <si>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</si>
  <si>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</si>
  <si>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</si>
  <si>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</si>
  <si>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</si>
  <si>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</si>
  <si>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</si>
  <si>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</si>
  <si>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</si>
  <si>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</si>
  <si>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</si>
  <si>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</si>
  <si>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</si>
  <si>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</si>
  <si>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</si>
  <si>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</si>
  <si>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</si>
  <si>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</si>
  <si>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</si>
  <si>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</si>
  <si>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</si>
  <si>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</si>
  <si>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</si>
  <si>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</si>
  <si>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</si>
  <si>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</si>
  <si>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</si>
  <si>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</si>
  <si>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</si>
  <si>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</si>
  <si>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</si>
  <si>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</si>
  <si>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</si>
  <si>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</si>
  <si>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</si>
  <si>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</si>
  <si>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</si>
  <si>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</si>
  <si>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</si>
  <si>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</si>
  <si>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</si>
  <si>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</si>
  <si>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</si>
  <si>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</si>
  <si>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</si>
  <si>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</si>
  <si>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</si>
  <si>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</si>
  <si>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</si>
  <si>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</si>
  <si>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</si>
  <si>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</si>
  <si>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</si>
  <si>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</si>
  <si>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</si>
  <si>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</si>
  <si>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</si>
  <si>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</si>
  <si>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</si>
  <si>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</si>
  <si>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</si>
  <si>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</si>
  <si>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</si>
  <si>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</si>
  <si>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</si>
  <si>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</si>
  <si>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</si>
  <si>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</si>
  <si>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</si>
  <si>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</si>
  <si>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</si>
  <si>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</si>
  <si>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</si>
  <si>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</si>
  <si>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</si>
  <si>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</si>
  <si>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</si>
  <si>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</si>
  <si>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</si>
  <si>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</si>
  <si>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</si>
  <si>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</si>
  <si>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</si>
  <si>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</si>
  <si>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</si>
  <si>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</si>
  <si>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</si>
  <si>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</si>
  <si>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</si>
  <si>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</si>
  <si>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</si>
  <si>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</si>
  <si>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</si>
  <si>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</si>
  <si>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</si>
  <si>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</si>
  <si>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</si>
  <si>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</si>
  <si>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</si>
  <si>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</si>
  <si>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</si>
  <si>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</si>
  <si>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</si>
  <si>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</si>
  <si>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</si>
  <si>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</si>
  <si>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</si>
  <si>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</si>
  <si>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</si>
  <si>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</si>
  <si>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</si>
  <si>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</si>
  <si>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</si>
  <si>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</si>
  <si>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</si>
  <si>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</si>
  <si>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</si>
  <si>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</si>
  <si>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</si>
  <si>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</si>
  <si>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</si>
  <si>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</si>
  <si>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</si>
  <si>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</si>
  <si>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</si>
  <si>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</si>
  <si>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</si>
  <si>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</si>
  <si>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</si>
  <si>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</si>
  <si>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</si>
  <si>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</si>
  <si>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</si>
  <si>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</si>
  <si>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</si>
  <si>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</si>
  <si>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</si>
  <si>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</si>
  <si>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</si>
  <si>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</si>
  <si>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</si>
  <si>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</si>
  <si>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</si>
  <si>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</si>
  <si>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</si>
  <si>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</si>
  <si>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</si>
  <si>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</si>
  <si>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</si>
  <si>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</si>
  <si>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</si>
  <si>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</si>
  <si>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</si>
  <si>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</si>
  <si>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</si>
  <si>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</si>
  <si>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</si>
  <si>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</si>
  <si>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</si>
  <si>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</si>
  <si>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</si>
  <si>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</si>
  <si>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</si>
  <si>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</si>
  <si>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</si>
  <si>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</si>
  <si>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</si>
  <si>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</si>
  <si>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</si>
  <si>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</si>
  <si>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</si>
  <si>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</si>
  <si>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</si>
  <si>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</si>
  <si>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</si>
  <si>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</si>
  <si>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</si>
  <si>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</si>
  <si>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</si>
  <si>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</si>
  <si>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</si>
  <si>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</si>
  <si>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</si>
  <si>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</si>
  <si>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</si>
  <si>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</si>
  <si>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</si>
  <si>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</si>
  <si>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</si>
  <si>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</si>
  <si>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</si>
  <si>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</si>
  <si>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</si>
  <si>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</si>
  <si>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</si>
  <si>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</si>
  <si>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</si>
  <si>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</si>
  <si>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</si>
  <si>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</si>
  <si>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</si>
  <si>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</si>
  <si>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</si>
  <si>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</si>
  <si>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</si>
  <si>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</si>
  <si>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</si>
  <si>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</si>
  <si>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</si>
  <si>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</si>
  <si>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</si>
  <si>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</si>
  <si>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</si>
  <si>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</si>
  <si>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</si>
  <si>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</si>
  <si>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</si>
  <si>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</si>
  <si>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</si>
  <si>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</si>
  <si>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</si>
  <si>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</si>
  <si>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</si>
  <si>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</si>
  <si>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</si>
  <si>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</si>
  <si>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</si>
  <si>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</si>
  <si>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</si>
  <si>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</si>
  <si>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</si>
  <si>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</si>
  <si>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</si>
  <si>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</si>
  <si>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</si>
  <si>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</si>
  <si>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</si>
  <si>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</si>
  <si>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</si>
  <si>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</si>
  <si>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</si>
  <si>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</si>
  <si>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</si>
  <si>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</si>
  <si>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</si>
  <si>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</si>
  <si>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</si>
  <si>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</si>
  <si>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</si>
  <si>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</si>
  <si>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</si>
  <si>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</si>
  <si>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</si>
  <si>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</si>
  <si>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</si>
  <si>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</si>
  <si>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</si>
  <si>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</si>
  <si>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</si>
  <si>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</si>
  <si>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</si>
  <si>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</si>
  <si>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</si>
  <si>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</si>
  <si>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</si>
  <si>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</si>
  <si>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</si>
  <si>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</si>
  <si>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</si>
  <si>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</si>
  <si>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</si>
  <si>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</si>
  <si>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</si>
  <si>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</si>
  <si>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</si>
  <si>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</si>
  <si>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</si>
  <si>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</si>
  <si>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</si>
  <si>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</si>
  <si>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</si>
  <si>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</si>
  <si>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</si>
  <si>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</si>
  <si>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</si>
  <si>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</si>
  <si>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</si>
  <si>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</si>
  <si>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</si>
  <si>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</si>
  <si>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</si>
  <si>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</si>
  <si>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</si>
  <si>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</si>
  <si>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</si>
  <si>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</si>
  <si>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</si>
  <si>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</si>
  <si>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</si>
  <si>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</si>
  <si>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</si>
  <si>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</si>
  <si>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</si>
  <si>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</si>
  <si>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</si>
  <si>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</si>
  <si>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</si>
  <si>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</si>
  <si>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</si>
  <si>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</si>
  <si>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</si>
  <si>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</si>
  <si>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</si>
  <si>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</si>
  <si>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</si>
  <si>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</si>
  <si>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</si>
  <si>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</si>
  <si>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</si>
  <si>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</si>
  <si>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</si>
  <si>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</si>
  <si>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</si>
  <si>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</si>
  <si>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</si>
  <si>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</si>
  <si>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</si>
  <si>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</si>
  <si>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</si>
  <si>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</si>
  <si>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</si>
  <si>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</si>
  <si>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</si>
  <si>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</si>
  <si>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</si>
  <si>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</si>
  <si>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</si>
  <si>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</si>
  <si>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</si>
  <si>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</si>
  <si>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</si>
  <si>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</si>
  <si>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</si>
  <si>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</si>
  <si>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</si>
  <si>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</si>
  <si>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</si>
  <si>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</si>
  <si>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</si>
  <si>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</si>
  <si>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</si>
  <si>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</si>
  <si>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</si>
  <si>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</si>
  <si>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</si>
  <si>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</si>
  <si>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</si>
  <si>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</si>
  <si>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</si>
  <si>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</si>
  <si>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</si>
  <si>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</si>
  <si>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</si>
  <si>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</si>
  <si>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</si>
  <si>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</si>
  <si>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</si>
  <si>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</si>
  <si>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</si>
  <si>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</si>
  <si>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</si>
  <si>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</si>
  <si>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</si>
  <si>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</si>
  <si>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</si>
  <si>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</si>
  <si>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</si>
  <si>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</si>
  <si>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</si>
  <si>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</si>
  <si>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</si>
  <si>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</si>
  <si>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</si>
  <si>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</si>
  <si>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</si>
  <si>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</si>
  <si>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</si>
  <si>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</si>
  <si>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</si>
  <si>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</si>
  <si>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</si>
  <si>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</si>
  <si>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</si>
  <si>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</si>
  <si>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</si>
  <si>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</si>
  <si>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</si>
  <si>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</si>
  <si>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</si>
  <si>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</si>
  <si>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</si>
  <si>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</si>
  <si>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</si>
  <si>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</si>
  <si>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</si>
  <si>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</si>
  <si>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</si>
  <si>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</si>
  <si>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</si>
  <si>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</si>
  <si>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</si>
  <si>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</si>
  <si>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</si>
  <si>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</si>
  <si>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</si>
  <si>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</si>
  <si>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</si>
  <si>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</si>
  <si>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</si>
  <si>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</si>
  <si>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</si>
  <si>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</si>
  <si>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</si>
  <si>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</si>
  <si>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</si>
  <si>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</si>
  <si>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</si>
  <si>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</si>
  <si>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</si>
  <si>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</si>
  <si>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</si>
  <si>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</si>
  <si>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</si>
  <si>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</si>
  <si>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</si>
  <si>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</si>
  <si>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</si>
  <si>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</si>
  <si>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</si>
  <si>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</si>
  <si>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</si>
  <si>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</si>
  <si>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</si>
  <si>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</si>
  <si>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</si>
  <si>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</si>
  <si>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</si>
  <si>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</si>
  <si>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</si>
  <si>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</si>
  <si>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</si>
  <si>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</si>
  <si>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</si>
  <si>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</si>
  <si>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</si>
  <si>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</si>
  <si>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</si>
  <si>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</si>
  <si>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</si>
  <si>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</si>
  <si>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</si>
  <si>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</si>
  <si>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</si>
  <si>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</si>
  <si>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</si>
  <si>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</si>
  <si>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</si>
  <si>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</si>
  <si>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</si>
  <si>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</si>
  <si>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</si>
  <si>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</si>
  <si>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</si>
  <si>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</si>
  <si>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</si>
  <si>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</si>
  <si>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</si>
  <si>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</si>
  <si>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</si>
  <si>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</si>
  <si>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</si>
  <si>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</si>
  <si>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</si>
  <si>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</si>
  <si>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</si>
  <si>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</si>
  <si>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</si>
  <si>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</si>
  <si>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</si>
  <si>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</si>
  <si>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</si>
  <si>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</si>
  <si>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</si>
  <si>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</si>
  <si>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</si>
  <si>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</si>
  <si>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</si>
  <si>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</si>
  <si>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</si>
  <si>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</si>
  <si>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</si>
  <si>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</si>
  <si>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</si>
  <si>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</si>
  <si>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</si>
  <si>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</si>
  <si>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</si>
  <si>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</si>
  <si>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</si>
  <si>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</si>
  <si>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</si>
  <si>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</si>
  <si>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</si>
  <si>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</si>
  <si>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</si>
  <si>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</si>
  <si>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</si>
  <si>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</si>
  <si>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</si>
  <si>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</si>
  <si>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</si>
  <si>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</si>
  <si>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</si>
  <si>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</si>
  <si>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</si>
  <si>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</si>
  <si>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</si>
  <si>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</si>
  <si>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</si>
  <si>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</si>
  <si>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</si>
  <si>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</si>
  <si>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</si>
  <si>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</si>
  <si>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</si>
  <si>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</si>
  <si>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</si>
  <si>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</si>
  <si>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</si>
  <si>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</si>
  <si>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</si>
  <si>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</si>
  <si>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</si>
  <si>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</si>
  <si>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</si>
  <si>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</si>
  <si>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</si>
  <si>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</si>
  <si>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</si>
  <si>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</si>
  <si>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</si>
  <si>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</si>
  <si>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</si>
  <si>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</si>
  <si>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</si>
  <si>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</si>
  <si>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</si>
  <si>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</si>
  <si>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</si>
  <si>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</si>
  <si>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</si>
  <si>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</si>
  <si>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</si>
  <si>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</si>
  <si>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</si>
  <si>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</si>
  <si>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</si>
  <si>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</si>
  <si>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</si>
  <si>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</si>
  <si>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</si>
  <si>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</si>
  <si>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</si>
  <si>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</si>
  <si>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</si>
  <si>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</si>
  <si>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</si>
  <si>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</si>
  <si>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</si>
  <si>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</si>
  <si>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</si>
  <si>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</si>
  <si>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</si>
  <si>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</si>
  <si>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</si>
  <si>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</si>
  <si>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</si>
  <si>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</si>
  <si>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</si>
  <si>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</si>
  <si>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</si>
  <si>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</si>
  <si>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</si>
  <si>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</si>
  <si>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</si>
  <si>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</si>
  <si>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</si>
  <si>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</si>
  <si>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</si>
  <si>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</si>
  <si>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</si>
  <si>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</si>
  <si>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</si>
  <si>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</si>
  <si>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</si>
  <si>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</si>
  <si>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</si>
  <si>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</si>
  <si>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</si>
  <si>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</si>
  <si>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</si>
  <si>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</si>
  <si>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</si>
  <si>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</si>
  <si>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</si>
  <si>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</si>
  <si>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</si>
  <si>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</si>
  <si>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</si>
  <si>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</si>
  <si>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</si>
  <si>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</si>
  <si>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</si>
  <si>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</si>
  <si>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</si>
  <si>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</si>
  <si>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</si>
  <si>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</si>
  <si>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</si>
  <si>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</si>
  <si>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</si>
  <si>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</si>
  <si>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</si>
  <si>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</si>
  <si>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</si>
  <si>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</si>
  <si>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</si>
  <si>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</si>
  <si>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</si>
  <si>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</si>
  <si>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</si>
  <si>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</si>
  <si>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</si>
  <si>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</si>
  <si>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</si>
  <si>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</si>
  <si>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</si>
  <si>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</si>
  <si>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</si>
  <si>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</si>
  <si>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</si>
  <si>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</si>
  <si>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</si>
  <si>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</si>
  <si>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</si>
  <si>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</si>
  <si>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</si>
  <si>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</si>
  <si>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</si>
  <si>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</si>
  <si>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</si>
  <si>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</si>
  <si>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</si>
  <si>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</si>
  <si>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</si>
  <si>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</si>
  <si>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</si>
  <si>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</si>
  <si>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</si>
  <si>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</si>
  <si>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</si>
  <si>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</si>
  <si>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</si>
  <si>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</si>
  <si>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</si>
  <si>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</si>
  <si>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</si>
  <si>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</si>
  <si>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</si>
  <si>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</si>
  <si>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</si>
  <si>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</si>
  <si>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</si>
  <si>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</si>
  <si>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</si>
  <si>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</si>
  <si>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</si>
  <si>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</si>
  <si>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</si>
  <si>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</si>
  <si>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</si>
  <si>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</si>
  <si>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</si>
  <si>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</si>
  <si>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</si>
  <si>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</si>
  <si>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</si>
  <si>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</si>
  <si>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</si>
  <si>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</si>
  <si>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</si>
  <si>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</si>
  <si>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</si>
  <si>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</si>
  <si>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</si>
  <si>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</si>
  <si>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</si>
  <si>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</si>
  <si>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</si>
  <si>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</si>
  <si>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</si>
  <si>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</si>
  <si>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</si>
  <si>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</si>
  <si>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</si>
  <si>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</si>
  <si>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</si>
  <si>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</si>
  <si>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</si>
  <si>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</si>
  <si>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</si>
  <si>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</si>
  <si>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</si>
  <si>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</si>
  <si>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</si>
  <si>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</si>
  <si>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</si>
  <si>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</si>
  <si>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</si>
  <si>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</si>
  <si>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</si>
  <si>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</si>
  <si>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</si>
  <si>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</si>
  <si>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</si>
  <si>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</si>
  <si>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</si>
  <si>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</si>
  <si>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</si>
  <si>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</si>
  <si>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</si>
  <si>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</si>
  <si>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</si>
  <si>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</si>
  <si>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</si>
  <si>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</si>
  <si>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</si>
  <si>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</si>
  <si>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</si>
  <si>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</si>
  <si>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</si>
  <si>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</si>
  <si>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</si>
  <si>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</si>
  <si>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</si>
  <si>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</si>
  <si>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</si>
  <si>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</si>
  <si>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</si>
  <si>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</si>
  <si>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</si>
  <si>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</si>
  <si>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</si>
  <si>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</si>
  <si>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</si>
  <si>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</si>
  <si>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</si>
  <si>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</si>
  <si>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</si>
  <si>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</si>
  <si>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</si>
  <si>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</si>
  <si>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</si>
  <si>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</si>
  <si>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</si>
  <si>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</si>
  <si>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</si>
  <si>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</si>
  <si>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</si>
  <si>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</si>
  <si>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</si>
  <si>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</si>
  <si>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</si>
  <si>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</si>
  <si>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</si>
  <si>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</si>
  <si>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</si>
  <si>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</si>
  <si>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</si>
  <si>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</si>
  <si>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</si>
  <si>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</si>
  <si>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</si>
  <si>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</si>
  <si>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</si>
  <si>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</si>
  <si>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</si>
  <si>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</si>
  <si>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</si>
  <si>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</si>
  <si>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</si>
  <si>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</si>
  <si>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</si>
  <si>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</si>
  <si>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</si>
  <si>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</si>
  <si>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</si>
  <si>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</si>
  <si>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</si>
  <si>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</si>
  <si>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</si>
  <si>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</si>
  <si>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</si>
  <si>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</si>
  <si>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</si>
  <si>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</si>
  <si>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</si>
  <si>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</si>
  <si>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</si>
  <si>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</si>
  <si>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</si>
  <si>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</si>
  <si>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</si>
  <si>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</si>
  <si>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</si>
  <si>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</si>
  <si>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</si>
  <si>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</si>
  <si>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</si>
  <si>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</si>
  <si>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</si>
  <si>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</si>
  <si>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</si>
  <si>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</si>
  <si>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</si>
  <si>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</si>
  <si>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</si>
  <si>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</si>
  <si>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</si>
  <si>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</si>
  <si>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</si>
  <si>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</si>
  <si>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</si>
  <si>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</si>
  <si>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</si>
  <si>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</si>
  <si>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</si>
  <si>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</si>
  <si>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</si>
  <si>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</si>
  <si>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</si>
  <si>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</si>
  <si>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</si>
  <si>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</si>
  <si>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</si>
  <si>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</si>
  <si>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</si>
  <si>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</si>
  <si>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</si>
  <si>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</si>
  <si>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</si>
  <si>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</si>
  <si>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</si>
  <si>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</si>
  <si>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</si>
  <si>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</si>
  <si>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</si>
  <si>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</si>
  <si>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</si>
  <si>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</si>
  <si>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</si>
  <si>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</si>
  <si>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</si>
  <si>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</si>
  <si>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</si>
  <si>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</si>
  <si>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</si>
  <si>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</si>
  <si>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</si>
  <si>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</si>
  <si>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</si>
  <si>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</si>
  <si>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</si>
  <si>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</si>
  <si>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</si>
  <si>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</si>
  <si>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</si>
  <si>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</si>
  <si>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</si>
  <si>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</si>
  <si>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</si>
  <si>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</si>
  <si>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</si>
  <si>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</si>
  <si>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</si>
  <si>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</si>
  <si>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</si>
  <si>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</si>
  <si>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</si>
  <si>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</si>
  <si>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</si>
  <si>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</si>
  <si>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</si>
  <si>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</si>
  <si>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</si>
  <si>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</si>
  <si>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</si>
  <si>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</si>
  <si>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</si>
  <si>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</si>
  <si>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</si>
  <si>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</si>
  <si>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</si>
  <si>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</si>
  <si>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</si>
  <si>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</si>
  <si>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</si>
  <si>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</si>
  <si>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</si>
  <si>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</si>
  <si>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</si>
  <si>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</si>
  <si>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</si>
  <si>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</si>
  <si>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</si>
  <si>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</si>
  <si>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</si>
  <si>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</si>
  <si>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</si>
  <si>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</si>
  <si>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</si>
  <si>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</si>
  <si>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</si>
  <si>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</si>
  <si>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</si>
  <si>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</si>
  <si>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</si>
  <si>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</si>
  <si>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</si>
  <si>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</si>
  <si>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</si>
  <si>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</si>
  <si>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</si>
  <si>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</si>
  <si>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</si>
  <si>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</si>
  <si>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</si>
  <si>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</si>
  <si>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</si>
  <si>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</si>
  <si>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</si>
  <si>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</si>
  <si>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</si>
  <si>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</si>
  <si>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</si>
  <si>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</si>
  <si>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</si>
  <si>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</si>
  <si>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</si>
  <si>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</si>
  <si>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</si>
  <si>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</si>
  <si>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</si>
  <si>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</si>
  <si>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</si>
  <si>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</si>
  <si>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</si>
  <si>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</si>
  <si>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</si>
  <si>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</si>
  <si>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</si>
  <si>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</si>
  <si>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</si>
  <si>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</si>
  <si>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</si>
  <si>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</si>
  <si>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</si>
  <si>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</si>
  <si>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</si>
  <si>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</si>
  <si>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</si>
  <si>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</si>
  <si>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</si>
  <si>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</si>
  <si>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</si>
  <si>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</si>
  <si>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</si>
  <si>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</si>
  <si>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</si>
  <si>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</si>
  <si>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</si>
  <si>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</si>
  <si>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</si>
  <si>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</si>
  <si>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</si>
  <si>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</si>
  <si>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</si>
  <si>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</si>
  <si>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</si>
  <si>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</si>
  <si>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</si>
  <si>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</si>
  <si>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</si>
  <si>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</si>
  <si>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</si>
  <si>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</si>
  <si>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</si>
  <si>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</si>
  <si>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</si>
  <si>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</si>
  <si>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</si>
  <si>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</si>
  <si>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</si>
  <si>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</si>
  <si>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</si>
  <si>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</si>
  <si>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</si>
  <si>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</si>
  <si>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</si>
  <si>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</si>
  <si>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</si>
  <si>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</si>
  <si>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</si>
  <si>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</si>
  <si>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</si>
  <si>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</si>
  <si>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</si>
  <si>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</si>
  <si>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</si>
  <si>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</si>
  <si>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</si>
  <si>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</si>
  <si>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</si>
  <si>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</si>
  <si>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</si>
  <si>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</si>
  <si>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</si>
  <si>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</si>
  <si>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</si>
  <si>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</si>
  <si>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</si>
  <si>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</si>
  <si>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</si>
  <si>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</si>
  <si>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</si>
  <si>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</si>
  <si>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</si>
  <si>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</si>
  <si>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</si>
  <si>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</si>
  <si>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</si>
  <si>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</si>
  <si>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</si>
  <si>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</si>
  <si>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</si>
  <si>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</si>
  <si>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</si>
  <si>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</si>
  <si>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</si>
  <si>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</si>
  <si>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</si>
  <si>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</si>
  <si>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</si>
  <si>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</si>
  <si>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</si>
  <si>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</si>
  <si>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</si>
  <si>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</si>
  <si>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</si>
  <si>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</si>
  <si>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</si>
  <si>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</si>
  <si>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</si>
  <si>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</si>
  <si>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</si>
  <si>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</si>
  <si>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</si>
  <si>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</si>
  <si>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</si>
  <si>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</si>
  <si>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</si>
  <si>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</si>
  <si>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</si>
  <si>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</si>
  <si>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</si>
  <si>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</si>
  <si>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</si>
  <si>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</si>
  <si>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</si>
  <si>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</si>
  <si>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</si>
  <si>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</si>
  <si>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</si>
  <si>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</si>
  <si>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</si>
  <si>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</si>
  <si>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</si>
  <si>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</si>
  <si>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</si>
  <si>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</si>
  <si>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</si>
  <si>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</si>
  <si>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</si>
  <si>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</si>
  <si>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</si>
  <si>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</si>
  <si>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</si>
  <si>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</si>
  <si>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</si>
  <si>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</si>
  <si>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</si>
  <si>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</si>
  <si>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</si>
  <si>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</si>
  <si>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</si>
  <si>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</si>
  <si>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</si>
  <si>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</si>
  <si>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</si>
  <si>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</si>
  <si>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</si>
  <si>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</si>
  <si>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</si>
  <si>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</si>
  <si>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</si>
  <si>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</si>
  <si>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</si>
  <si>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</si>
  <si>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</si>
  <si>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</si>
  <si>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</si>
  <si>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</si>
  <si>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</si>
  <si>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</si>
  <si>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</si>
  <si>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</si>
  <si>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</si>
  <si>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</si>
  <si>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</si>
  <si>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</si>
  <si>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</si>
  <si>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</si>
  <si>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</si>
  <si>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</si>
  <si>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</si>
  <si>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</si>
  <si>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</si>
  <si>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</si>
  <si>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</si>
  <si>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</si>
  <si>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</si>
  <si>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</si>
  <si>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</si>
  <si>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</si>
  <si>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</si>
  <si>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</si>
  <si>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</si>
  <si>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</si>
  <si>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</si>
  <si>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</si>
  <si>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</si>
  <si>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</si>
  <si>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</si>
  <si>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</si>
  <si>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</si>
  <si>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</si>
  <si>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</si>
  <si>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</si>
  <si>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</si>
  <si>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</si>
  <si>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</si>
  <si>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</si>
  <si>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</si>
  <si>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</si>
  <si>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</si>
  <si>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</si>
  <si>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</si>
  <si>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</si>
  <si>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</si>
  <si>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</si>
  <si>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</si>
  <si>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</si>
  <si>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</si>
  <si>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</si>
  <si>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</si>
  <si>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</si>
  <si>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</si>
  <si>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</si>
  <si>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</si>
  <si>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</si>
  <si>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</si>
  <si>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</si>
  <si>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</si>
  <si>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</si>
  <si>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</si>
  <si>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</si>
  <si>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</si>
  <si>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</si>
  <si>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</si>
  <si>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</si>
  <si>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</si>
  <si>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</si>
  <si>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</si>
  <si>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</si>
  <si>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</si>
  <si>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</si>
  <si>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</si>
  <si>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</si>
  <si>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</si>
  <si>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</si>
  <si>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</si>
  <si>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</si>
  <si>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</si>
  <si>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</si>
  <si>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</si>
  <si>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</si>
  <si>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</si>
  <si>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</si>
  <si>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</si>
  <si>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</si>
  <si>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</si>
  <si>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</si>
  <si>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</si>
  <si>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</si>
  <si>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</si>
  <si>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</si>
  <si>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</si>
  <si>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</si>
  <si>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</si>
  <si>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</si>
  <si>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</si>
  <si>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</si>
  <si>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</si>
  <si>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</si>
  <si>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</si>
  <si>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</si>
  <si>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</si>
  <si>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</si>
  <si>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</si>
  <si>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</si>
  <si>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</si>
  <si>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</si>
  <si>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</si>
  <si>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</si>
  <si>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</si>
  <si>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</si>
  <si>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</si>
  <si>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</si>
  <si>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</si>
  <si>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</si>
  <si>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</si>
  <si>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</si>
  <si>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</si>
  <si>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</si>
  <si>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</si>
  <si>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</si>
  <si>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</si>
  <si>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</si>
  <si>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</si>
  <si>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</si>
  <si>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</si>
  <si>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</si>
  <si>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</si>
  <si>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</si>
  <si>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</si>
  <si>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</si>
  <si>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</si>
  <si>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</si>
  <si>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</si>
  <si>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</si>
  <si>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</si>
  <si>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</si>
  <si>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</si>
  <si>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</si>
  <si>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</si>
  <si>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</si>
  <si>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</si>
  <si>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</si>
  <si>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</si>
  <si>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</si>
  <si>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</si>
  <si>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</si>
  <si>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</si>
  <si>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</si>
  <si>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</si>
  <si>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</si>
  <si>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</si>
  <si>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</si>
  <si>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</si>
  <si>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</si>
  <si>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</si>
  <si>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</si>
  <si>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</si>
  <si>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</si>
  <si>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</si>
  <si>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</si>
  <si>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</si>
  <si>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</si>
  <si>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</si>
  <si>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</si>
  <si>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</si>
  <si>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</si>
  <si>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</si>
  <si>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</si>
  <si>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</si>
  <si>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</si>
  <si>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</si>
  <si>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</si>
  <si>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</si>
  <si>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</si>
  <si>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</si>
  <si>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</si>
  <si>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</si>
  <si>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</si>
  <si>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</si>
  <si>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</si>
  <si>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</si>
  <si>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</si>
  <si>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</si>
  <si>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</si>
  <si>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</si>
  <si>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</si>
  <si>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</si>
  <si>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</si>
  <si>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</si>
  <si>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</si>
  <si>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</si>
  <si>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</si>
  <si>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</si>
  <si>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</si>
  <si>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</si>
  <si>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</si>
  <si>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</si>
  <si>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</si>
  <si>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</si>
  <si>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</si>
  <si>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</si>
  <si>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</si>
  <si>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</si>
  <si>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</si>
  <si>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</si>
  <si>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</si>
  <si>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</si>
  <si>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</si>
  <si>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</si>
  <si>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</si>
  <si>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</si>
  <si>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</si>
  <si>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</si>
  <si>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</si>
  <si>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</si>
  <si>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</si>
  <si>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</si>
  <si>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</si>
  <si>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</si>
  <si>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</si>
  <si>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</si>
  <si>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</si>
  <si>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</si>
  <si>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</si>
  <si>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</si>
  <si>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</si>
  <si>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</si>
  <si>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</si>
  <si>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</si>
  <si>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</si>
  <si>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</si>
  <si>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</si>
  <si>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</si>
  <si>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</si>
  <si>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</si>
  <si>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</si>
  <si>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</si>
  <si>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</si>
  <si>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</si>
  <si>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</si>
  <si>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</si>
  <si>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</si>
  <si>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</si>
  <si>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</si>
  <si>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</si>
  <si>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</si>
  <si>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</si>
  <si>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</si>
  <si>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</si>
  <si>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</si>
  <si>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</si>
  <si>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</si>
  <si>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</si>
  <si>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</si>
  <si>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</si>
  <si>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</si>
  <si>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</si>
  <si>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</si>
  <si>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</si>
  <si>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</si>
  <si>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</si>
  <si>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</si>
  <si>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</si>
  <si>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</si>
  <si>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</si>
  <si>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</si>
  <si>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</si>
  <si>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</si>
  <si>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</si>
  <si>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</si>
  <si>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</si>
  <si>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</si>
  <si>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</si>
  <si>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</si>
  <si>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</si>
  <si>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</si>
  <si>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</si>
  <si>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</si>
  <si>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</si>
  <si>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</si>
  <si>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</si>
  <si>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</si>
  <si>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</si>
  <si>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</si>
  <si>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</si>
  <si>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</si>
  <si>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</si>
  <si>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</si>
  <si>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</si>
  <si>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</si>
  <si>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</si>
  <si>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</si>
  <si>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</si>
  <si>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</si>
  <si>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</si>
  <si>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</si>
  <si>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</si>
  <si>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</si>
  <si>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</si>
  <si>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</si>
  <si>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</si>
  <si>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</si>
  <si>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</si>
  <si>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</si>
  <si>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</si>
  <si>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</si>
  <si>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</si>
  <si>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</si>
  <si>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</si>
  <si>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</si>
  <si>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</si>
  <si>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</si>
  <si>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</si>
  <si>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</si>
  <si>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</si>
  <si>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</si>
  <si>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</si>
  <si>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</si>
  <si>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</si>
  <si>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</si>
  <si>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</si>
  <si>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</si>
  <si>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</si>
  <si>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</si>
  <si>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</si>
  <si>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</si>
  <si>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</si>
  <si>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</si>
  <si>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</si>
  <si>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</si>
  <si>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</si>
  <si>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</si>
  <si>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</si>
  <si>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</si>
  <si>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</si>
  <si>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</si>
  <si>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</si>
  <si>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</si>
  <si>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</si>
  <si>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</si>
  <si>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</si>
  <si>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</si>
  <si>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</si>
  <si>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</si>
  <si>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</si>
  <si>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</si>
  <si>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</si>
  <si>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</si>
  <si>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</si>
  <si>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</si>
  <si>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</si>
  <si>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</si>
  <si>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</si>
  <si>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</si>
  <si>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</si>
  <si>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</si>
  <si>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</si>
  <si>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</si>
  <si>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</si>
  <si>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</si>
  <si>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</si>
  <si>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</si>
  <si>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</si>
  <si>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</si>
  <si>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</si>
  <si>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</si>
  <si>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</si>
  <si>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</si>
  <si>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</si>
  <si>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</si>
  <si>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</si>
  <si>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</si>
  <si>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</si>
  <si>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</si>
  <si>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</si>
  <si>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</si>
  <si>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</si>
  <si>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</si>
  <si>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</si>
  <si>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</si>
  <si>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</si>
  <si>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</si>
  <si>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</si>
  <si>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</si>
  <si>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</si>
  <si>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</si>
  <si>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</si>
  <si>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</si>
  <si>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</si>
  <si>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</si>
  <si>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</si>
  <si>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</si>
  <si>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</si>
  <si>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</si>
  <si>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</si>
  <si>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</si>
  <si>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</si>
  <si>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</si>
  <si>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</si>
  <si>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</si>
  <si>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</si>
  <si>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</si>
  <si>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</si>
  <si>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</si>
  <si>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</si>
  <si>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</si>
  <si>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</si>
  <si>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</si>
  <si>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</si>
  <si>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</si>
  <si>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</si>
  <si>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</si>
  <si>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</si>
  <si>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</si>
  <si>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</si>
  <si>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</si>
  <si>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</si>
  <si>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</si>
  <si>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</si>
  <si>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</si>
  <si>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</si>
  <si>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</si>
  <si>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</si>
  <si>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</si>
  <si>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</si>
  <si>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</si>
  <si>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</si>
  <si>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</si>
  <si>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</si>
  <si>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</si>
  <si>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</si>
  <si>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</si>
  <si>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</si>
  <si>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</si>
  <si>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</si>
  <si>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</si>
  <si>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</si>
  <si>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</si>
  <si>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</si>
  <si>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</si>
  <si>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</si>
  <si>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</si>
  <si>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</si>
  <si>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</si>
  <si>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</si>
  <si>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</si>
  <si>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</si>
  <si>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</si>
  <si>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</si>
  <si>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</si>
  <si>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</si>
  <si>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</si>
  <si>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</si>
  <si>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</si>
  <si>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</si>
  <si>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</si>
  <si>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</si>
  <si>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</si>
  <si>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</si>
  <si>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</si>
  <si>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</si>
  <si>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</si>
  <si>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</si>
  <si>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</si>
  <si>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</si>
  <si>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</si>
  <si>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</si>
  <si>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</si>
  <si>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</si>
  <si>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</si>
  <si>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</si>
  <si>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</si>
  <si>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</si>
  <si>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</si>
  <si>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</si>
  <si>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</si>
  <si>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</si>
  <si>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</si>
  <si>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</si>
  <si>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</si>
  <si>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</si>
  <si>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</si>
  <si>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</si>
  <si>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</si>
  <si>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</si>
  <si>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</si>
  <si>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</si>
  <si>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</si>
  <si>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</si>
  <si>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</si>
  <si>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</si>
  <si>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</si>
  <si>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</si>
  <si>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</si>
  <si>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</si>
  <si>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</si>
  <si>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</si>
  <si>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</si>
  <si>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</si>
  <si>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</si>
  <si>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</si>
  <si>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</si>
  <si>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</si>
  <si>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</si>
  <si>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</si>
  <si>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</si>
  <si>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</si>
  <si>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</si>
  <si>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</si>
  <si>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</si>
  <si>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</si>
  <si>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</si>
  <si>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</si>
  <si>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</si>
  <si>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</si>
  <si>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</si>
  <si>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</si>
  <si>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</si>
  <si>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</si>
  <si>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</si>
  <si>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</si>
  <si>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</si>
  <si>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</si>
  <si>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</si>
  <si>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</si>
  <si>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</si>
  <si>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</si>
  <si>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</si>
  <si>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</si>
  <si>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</si>
  <si>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</si>
  <si>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</si>
  <si>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</si>
  <si>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</si>
  <si>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</si>
  <si>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</si>
  <si>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</si>
  <si>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</si>
  <si>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</si>
  <si>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</si>
  <si>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</si>
  <si>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</si>
  <si>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</si>
  <si>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</si>
  <si>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</si>
  <si>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</si>
  <si>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</si>
  <si>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</si>
  <si>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</si>
  <si>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</si>
  <si>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</si>
  <si>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</si>
  <si>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</si>
  <si>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</si>
  <si>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</si>
  <si>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</si>
  <si>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</si>
  <si>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</si>
  <si>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</si>
  <si>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</si>
  <si>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</si>
  <si>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</si>
  <si>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</si>
  <si>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</si>
  <si>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</si>
  <si>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</si>
  <si>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</si>
  <si>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</si>
  <si>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</si>
  <si>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</si>
  <si>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</si>
  <si>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</si>
  <si>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</si>
  <si>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</si>
  <si>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</si>
  <si>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</si>
  <si>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</si>
  <si>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</si>
  <si>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</si>
  <si>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</si>
  <si>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</si>
  <si>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</si>
  <si>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</si>
  <si>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</si>
  <si>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</si>
  <si>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</si>
  <si>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</si>
  <si>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</si>
  <si>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</si>
  <si>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</si>
  <si>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</si>
  <si>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</si>
  <si>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</si>
  <si>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</si>
  <si>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</si>
  <si>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</si>
  <si>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</si>
  <si>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</si>
  <si>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</si>
  <si>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</si>
  <si>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</si>
  <si>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</si>
  <si>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</si>
  <si>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</si>
  <si>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</si>
  <si>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</si>
  <si>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</si>
  <si>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</si>
  <si>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</si>
  <si>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</si>
  <si>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</si>
  <si>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</si>
  <si>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</si>
  <si>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</si>
  <si>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</si>
  <si>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</si>
  <si>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</si>
  <si>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</si>
  <si>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</si>
  <si>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</si>
  <si>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</si>
  <si>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</si>
  <si>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</si>
  <si>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</si>
  <si>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</si>
  <si>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</si>
  <si>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</si>
  <si>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</si>
  <si>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</si>
  <si>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</si>
  <si>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</si>
  <si>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</si>
  <si>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</si>
  <si>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</si>
  <si>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</si>
  <si>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</si>
  <si>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</si>
  <si>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</si>
  <si>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</si>
  <si>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</si>
  <si>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</si>
  <si>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</si>
  <si>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</si>
  <si>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</si>
  <si>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</si>
  <si>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</si>
  <si>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</si>
  <si>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</si>
  <si>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</si>
  <si>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</si>
  <si>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</si>
  <si>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</si>
  <si>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</si>
  <si>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</si>
  <si>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</si>
  <si>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</si>
  <si>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</si>
  <si>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</si>
  <si>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</si>
  <si>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</si>
  <si>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</si>
  <si>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</si>
  <si>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</si>
  <si>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</si>
  <si>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</si>
  <si>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</si>
  <si>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</si>
  <si>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</si>
  <si>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</si>
  <si>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</si>
  <si>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</si>
  <si>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</si>
  <si>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</si>
  <si>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</si>
  <si>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</si>
  <si>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</si>
  <si>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</si>
  <si>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</si>
  <si>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</si>
  <si>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</si>
  <si>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</si>
  <si>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</si>
  <si>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</si>
  <si>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</si>
  <si>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</si>
  <si>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</si>
  <si>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</si>
  <si>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</si>
  <si>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</si>
  <si>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</si>
  <si>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</si>
  <si>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</si>
  <si>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</si>
  <si>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</si>
  <si>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</si>
  <si>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</si>
  <si>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</si>
  <si>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</si>
  <si>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</si>
  <si>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</si>
  <si>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</si>
  <si>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</si>
  <si>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</si>
  <si>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</si>
  <si>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</si>
  <si>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</si>
  <si>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</si>
  <si>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</si>
  <si>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</si>
  <si>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</si>
  <si>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</si>
  <si>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</si>
  <si>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</si>
  <si>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</si>
  <si>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</si>
  <si>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</si>
  <si>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</si>
  <si>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</si>
  <si>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</si>
  <si>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</si>
  <si>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</si>
  <si>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</si>
  <si>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</si>
  <si>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</si>
  <si>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</si>
  <si>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</si>
  <si>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</si>
  <si>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</si>
  <si>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</si>
  <si>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</si>
  <si>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</si>
  <si>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</si>
  <si>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</si>
  <si>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</si>
  <si>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</si>
  <si>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</si>
  <si>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</si>
  <si>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</si>
  <si>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</si>
  <si>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</si>
  <si>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</si>
  <si>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</si>
  <si>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</si>
  <si>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</si>
  <si>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</si>
  <si>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</si>
  <si>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</si>
  <si>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</si>
  <si>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</si>
  <si>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</si>
  <si>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</si>
  <si>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</si>
  <si>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</si>
  <si>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</si>
  <si>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</si>
  <si>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</si>
  <si>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</si>
  <si>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</si>
  <si>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</si>
  <si>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</si>
  <si>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</si>
  <si>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</si>
  <si>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</si>
  <si>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</si>
  <si>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</si>
  <si>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</si>
  <si>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</si>
  <si>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</si>
  <si>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</si>
  <si>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</si>
  <si>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</si>
  <si>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</si>
  <si>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</si>
  <si>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</si>
  <si>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</si>
  <si>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</si>
  <si>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</si>
  <si>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</si>
  <si>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</si>
  <si>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</si>
  <si>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</si>
  <si>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</si>
  <si>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</si>
  <si>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</si>
  <si>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</si>
  <si>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</si>
  <si>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</si>
  <si>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</si>
  <si>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</si>
  <si>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</si>
  <si>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</si>
  <si>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</si>
  <si>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</si>
  <si>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</si>
  <si>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</si>
  <si>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</si>
  <si>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</si>
  <si>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</si>
  <si>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</si>
  <si>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</si>
  <si>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</si>
  <si>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</si>
  <si>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</si>
  <si>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</si>
  <si>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</si>
  <si>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</si>
  <si>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</si>
  <si>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</si>
  <si>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</si>
  <si>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</si>
  <si>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</si>
  <si>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</si>
  <si>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</si>
  <si>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</si>
  <si>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</si>
  <si>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</si>
  <si>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</si>
  <si>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</si>
  <si>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</si>
  <si>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</si>
  <si>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</si>
  <si>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</si>
  <si>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</si>
  <si>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</si>
  <si>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</si>
  <si>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</si>
  <si>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</si>
  <si>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</si>
  <si>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</si>
  <si>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</si>
  <si>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</si>
  <si>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</si>
  <si>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</si>
  <si>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</si>
  <si>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</si>
  <si>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</si>
  <si>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</si>
  <si>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</si>
  <si>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</si>
  <si>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</si>
  <si>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</si>
  <si>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</si>
  <si>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</si>
  <si>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</si>
  <si>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</si>
  <si>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</si>
  <si>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</si>
  <si>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</si>
  <si>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</si>
  <si>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</si>
  <si>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</si>
  <si>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</si>
  <si>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</si>
  <si>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</si>
  <si>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</si>
  <si>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</si>
  <si>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</si>
  <si>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</si>
  <si>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</si>
  <si>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</si>
  <si>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</si>
  <si>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</si>
  <si>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</si>
  <si>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</si>
  <si>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</si>
  <si>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</si>
  <si>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</si>
  <si>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</si>
  <si>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</si>
  <si>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</si>
  <si>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</si>
  <si>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</si>
  <si>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</si>
  <si>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</si>
  <si>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</si>
  <si>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</si>
  <si>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</si>
  <si>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</si>
  <si>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</si>
  <si>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</si>
  <si>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</si>
  <si>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</si>
  <si>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</si>
  <si>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</si>
  <si>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</si>
  <si>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</si>
  <si>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</si>
  <si>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</si>
  <si>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</si>
  <si>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</si>
  <si>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</si>
  <si>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</si>
  <si>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</si>
  <si>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</si>
  <si>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</si>
  <si>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</si>
  <si>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</si>
  <si>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</si>
  <si>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</si>
  <si>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</si>
  <si>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</si>
  <si>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</si>
  <si>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</si>
  <si>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</si>
  <si>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</si>
  <si>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</si>
  <si>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</si>
  <si>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</si>
  <si>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</si>
  <si>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</si>
  <si>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</si>
  <si>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</si>
  <si>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</si>
  <si>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</si>
  <si>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</si>
  <si>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</si>
  <si>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</si>
  <si>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</si>
  <si>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</si>
  <si>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</si>
  <si>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</si>
  <si>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</si>
  <si>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</si>
  <si>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</si>
  <si>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</si>
  <si>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</si>
  <si>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</si>
  <si>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</si>
  <si>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</si>
  <si>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</si>
  <si>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</si>
  <si>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</si>
  <si>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</si>
  <si>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</si>
  <si>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</si>
  <si>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</si>
  <si>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</si>
  <si>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</si>
  <si>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</si>
  <si>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</si>
  <si>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</si>
  <si>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</si>
  <si>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</si>
  <si>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</si>
  <si>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</si>
  <si>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</si>
  <si>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</si>
  <si>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</si>
  <si>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</si>
  <si>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</si>
  <si>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</si>
  <si>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</si>
  <si>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</si>
  <si>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</si>
  <si>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</si>
  <si>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</si>
  <si>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</si>
  <si>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</si>
  <si>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</si>
  <si>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</si>
  <si>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</si>
  <si>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</si>
  <si>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</si>
  <si>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</si>
  <si>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</si>
  <si>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</si>
  <si>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</si>
  <si>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</si>
  <si>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</si>
  <si>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</si>
  <si>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</si>
  <si>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</si>
  <si>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</si>
  <si>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</si>
  <si>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</si>
  <si>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</si>
  <si>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</si>
  <si>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</si>
  <si>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</si>
  <si>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</si>
  <si>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</si>
  <si>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</si>
  <si>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</si>
  <si>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</si>
  <si>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</si>
  <si>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</si>
  <si>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</si>
  <si>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</si>
  <si>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</si>
  <si>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</si>
  <si>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</si>
  <si>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</si>
  <si>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</si>
  <si>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</si>
  <si>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</si>
  <si>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</si>
  <si>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</si>
  <si>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</si>
  <si>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</si>
  <si>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</si>
  <si>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</si>
  <si>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</si>
  <si>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</si>
  <si>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</si>
  <si>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</si>
  <si>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</si>
  <si>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</si>
  <si>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</si>
  <si>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</si>
  <si>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</si>
  <si>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</si>
  <si>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</si>
  <si>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</si>
  <si>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</si>
  <si>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</si>
  <si>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</si>
  <si>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</si>
  <si>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</si>
  <si>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</si>
  <si>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</si>
  <si>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</si>
  <si>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</si>
  <si>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</si>
  <si>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</si>
  <si>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</si>
  <si>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</si>
  <si>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</si>
  <si>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</si>
  <si>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</si>
  <si>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</si>
  <si>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</si>
  <si>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</si>
  <si>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</si>
  <si>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</si>
  <si>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</si>
  <si>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</si>
  <si>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</si>
  <si>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</si>
  <si>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</si>
  <si>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</si>
  <si>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</si>
  <si>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</si>
  <si>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</si>
  <si>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</si>
  <si>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</si>
  <si>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</si>
  <si>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</si>
  <si>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</si>
  <si>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</si>
  <si>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</si>
  <si>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</si>
  <si>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</si>
  <si>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</si>
  <si>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</si>
  <si>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</si>
  <si>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</si>
  <si>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</si>
  <si>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</si>
  <si>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</si>
  <si>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</si>
  <si>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</si>
  <si>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</si>
  <si>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</si>
  <si>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</si>
  <si>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</si>
  <si>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</si>
  <si>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</si>
  <si>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</si>
  <si>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</si>
  <si>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</si>
  <si>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</si>
  <si>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</si>
  <si>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</si>
  <si>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</si>
  <si>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</si>
  <si>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</si>
  <si>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</si>
  <si>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</si>
  <si>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</si>
  <si>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</si>
  <si>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</si>
  <si>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</si>
  <si>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</si>
  <si>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</si>
  <si>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</si>
  <si>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</si>
  <si>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</si>
  <si>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</si>
  <si>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</si>
  <si>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</si>
  <si>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</si>
  <si>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</si>
  <si>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</si>
  <si>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</si>
  <si>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</si>
  <si>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</si>
  <si>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</si>
  <si>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</si>
  <si>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</si>
  <si>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</si>
  <si>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</si>
  <si>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</si>
  <si>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</si>
  <si>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</si>
  <si>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</si>
  <si>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</si>
  <si>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</si>
  <si>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</si>
  <si>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</si>
  <si>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</si>
  <si>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</si>
  <si>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</si>
  <si>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</si>
  <si>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</si>
  <si>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</si>
  <si>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</si>
  <si>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</si>
  <si>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</si>
  <si>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</si>
  <si>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</si>
  <si>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</si>
  <si>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</si>
  <si>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</si>
  <si>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</si>
  <si>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</si>
  <si>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</si>
  <si>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</si>
  <si>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</si>
  <si>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</si>
  <si>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</si>
  <si>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</si>
  <si>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</si>
  <si>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</si>
  <si>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</si>
  <si>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</si>
  <si>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</si>
  <si>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</si>
  <si>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</si>
  <si>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</si>
  <si>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</si>
  <si>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</si>
  <si>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</si>
  <si>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</si>
  <si>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</si>
  <si>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</si>
  <si>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</si>
  <si>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</si>
  <si>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</si>
  <si>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</si>
  <si>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</si>
  <si>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</si>
  <si>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</si>
  <si>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</si>
  <si>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</si>
  <si>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</si>
  <si>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</si>
  <si>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</si>
  <si>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</si>
  <si>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</si>
  <si>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</si>
  <si>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</si>
  <si>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</si>
  <si>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</si>
  <si>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</si>
  <si>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</si>
  <si>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</si>
  <si>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</si>
  <si>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</si>
  <si>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</si>
  <si>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</si>
  <si>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</si>
  <si>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</si>
  <si>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</si>
  <si>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</si>
  <si>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</si>
  <si>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</si>
  <si>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</si>
  <si>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</si>
  <si>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</si>
  <si>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</si>
  <si>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</si>
  <si>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</si>
  <si>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</si>
  <si>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</si>
  <si>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</si>
  <si>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</si>
  <si>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</si>
  <si>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</si>
  <si>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</si>
  <si>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</si>
  <si>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</si>
  <si>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</si>
  <si>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</si>
  <si>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</si>
  <si>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</si>
  <si>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</si>
  <si>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</si>
  <si>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</si>
  <si>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</si>
  <si>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</si>
  <si>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</si>
  <si>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</si>
  <si>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</si>
  <si>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</si>
  <si>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</si>
  <si>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</si>
  <si>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</si>
  <si>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</si>
  <si>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</si>
  <si>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</si>
  <si>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</si>
  <si>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</si>
  <si>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</si>
  <si>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</si>
  <si>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</si>
  <si>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</si>
  <si>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</si>
  <si>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</si>
  <si>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</si>
  <si>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</si>
  <si>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</si>
  <si>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</si>
  <si>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</si>
  <si>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</si>
  <si>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</si>
  <si>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</si>
  <si>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</si>
  <si>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</si>
  <si>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</si>
  <si>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</si>
  <si>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</si>
  <si>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</si>
  <si>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</si>
  <si>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</si>
  <si>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</si>
  <si>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</si>
  <si>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</si>
  <si>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</si>
  <si>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</si>
  <si>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</si>
  <si>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</si>
  <si>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</si>
  <si>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</si>
  <si>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</si>
  <si>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</si>
  <si>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</si>
  <si>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</si>
  <si>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</si>
  <si>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</si>
  <si>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</si>
  <si>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</si>
  <si>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</si>
  <si>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</si>
  <si>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</si>
  <si>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</si>
  <si>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</si>
  <si>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</si>
  <si>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</si>
  <si>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</si>
  <si>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</si>
  <si>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</si>
  <si>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</si>
  <si>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</si>
  <si>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</si>
  <si>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</si>
  <si>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</si>
  <si>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</si>
  <si>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</si>
  <si>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</si>
  <si>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</si>
  <si>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</si>
  <si>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</si>
  <si>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</si>
  <si>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</si>
  <si>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</si>
  <si>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</si>
  <si>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</si>
  <si>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</si>
  <si>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</si>
  <si>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</si>
  <si>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</si>
  <si>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</si>
  <si>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</si>
  <si>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</si>
  <si>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</si>
  <si>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</si>
  <si>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</si>
  <si>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</si>
  <si>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</si>
  <si>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</si>
  <si>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</si>
  <si>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</si>
  <si>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</si>
  <si>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</si>
  <si>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</si>
  <si>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</si>
  <si>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</si>
  <si>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</si>
  <si>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</si>
  <si>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</si>
  <si>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</si>
  <si>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</si>
  <si>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</si>
  <si>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</si>
  <si>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</si>
  <si>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</si>
  <si>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</si>
  <si>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</si>
  <si>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</si>
  <si>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</si>
  <si>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</si>
  <si>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</si>
  <si>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</si>
  <si>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</si>
  <si>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</si>
  <si>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</si>
  <si>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</si>
  <si>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</si>
  <si>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</si>
  <si>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</si>
  <si>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</si>
  <si>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</si>
  <si>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</si>
  <si>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</si>
  <si>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</si>
  <si>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</si>
  <si>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</si>
  <si>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</si>
  <si>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</si>
  <si>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</si>
  <si>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</si>
  <si>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</si>
  <si>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</si>
  <si>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</si>
  <si>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</si>
  <si>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</si>
  <si>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</si>
  <si>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</si>
  <si>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</si>
  <si>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</si>
  <si>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</si>
  <si>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</si>
  <si>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</si>
  <si>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</si>
  <si>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</si>
  <si>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</si>
  <si>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</si>
  <si>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</si>
  <si>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</si>
  <si>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</si>
  <si>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</si>
  <si>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</si>
  <si>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</si>
  <si>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</si>
  <si>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</si>
  <si>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</si>
  <si>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</si>
  <si>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</si>
  <si>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</si>
  <si>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</si>
  <si>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</si>
  <si>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</si>
  <si>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</si>
  <si>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</si>
  <si>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</si>
  <si>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</si>
  <si>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</si>
  <si>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</si>
  <si>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</si>
  <si>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</si>
  <si>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</si>
  <si>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</si>
  <si>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</si>
  <si>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</si>
  <si>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</si>
  <si>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</si>
  <si>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</si>
  <si>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</si>
  <si>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</si>
  <si>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</si>
  <si>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</si>
  <si>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</si>
  <si>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</si>
  <si>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</si>
  <si>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</si>
  <si>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</si>
  <si>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</si>
  <si>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</si>
  <si>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</si>
  <si>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</si>
  <si>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</si>
  <si>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</si>
  <si>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</si>
  <si>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</si>
  <si>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</si>
  <si>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</si>
  <si>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</si>
  <si>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</si>
  <si>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</si>
  <si>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</si>
  <si>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</si>
  <si>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</si>
  <si>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</si>
  <si>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</si>
  <si>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</si>
  <si>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</si>
  <si>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</si>
  <si>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</si>
  <si>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</si>
  <si>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</si>
  <si>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</si>
  <si>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</si>
  <si>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</si>
  <si>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</si>
  <si>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</si>
  <si>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</si>
  <si>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</si>
  <si>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</si>
  <si>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</si>
  <si>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</si>
  <si>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</si>
  <si>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</si>
  <si>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</si>
  <si>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</si>
  <si>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</si>
  <si>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</si>
  <si>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</si>
  <si>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</si>
  <si>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</si>
  <si>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</si>
  <si>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</si>
  <si>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</si>
  <si>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</si>
  <si>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</si>
  <si>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</si>
  <si>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</si>
  <si>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</si>
  <si>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</si>
  <si>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</si>
  <si>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</si>
  <si>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</si>
  <si>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</si>
  <si>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</si>
  <si>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</si>
  <si>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</si>
  <si>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</si>
  <si>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</si>
  <si>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</si>
  <si>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</si>
  <si>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</si>
  <si>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</si>
  <si>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</si>
  <si>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</si>
  <si>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</si>
  <si>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</si>
  <si>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</si>
  <si>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</si>
  <si>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</si>
  <si>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</si>
  <si>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</si>
  <si>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</si>
  <si>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</si>
  <si>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</si>
  <si>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</si>
  <si>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</si>
  <si>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</si>
  <si>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</si>
  <si>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</si>
  <si>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</si>
  <si>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</si>
  <si>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</si>
  <si>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</si>
  <si>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</si>
  <si>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</si>
  <si>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</si>
  <si>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</si>
  <si>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</si>
  <si>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</si>
  <si>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</si>
  <si>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</si>
  <si>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</si>
  <si>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</si>
  <si>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</si>
  <si>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</si>
  <si>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</si>
  <si>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</si>
  <si>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</si>
  <si>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</si>
  <si>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</si>
  <si>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</si>
  <si>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</si>
  <si>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</si>
  <si>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</si>
  <si>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</si>
  <si>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</si>
  <si>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</si>
  <si>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</si>
  <si>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</si>
  <si>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</si>
  <si>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</si>
  <si>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</si>
  <si>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</si>
  <si>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</si>
  <si>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</si>
  <si>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</si>
  <si>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</si>
  <si>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</si>
  <si>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</si>
  <si>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</si>
  <si>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</si>
  <si>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</si>
  <si>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</si>
  <si>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</si>
  <si>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</si>
  <si>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</si>
  <si>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</si>
  <si>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</si>
  <si>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</si>
  <si>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</si>
  <si>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</si>
  <si>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</si>
  <si>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</si>
  <si>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</si>
  <si>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</si>
  <si>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</si>
  <si>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</si>
  <si>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</si>
  <si>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</si>
  <si>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</si>
  <si>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</si>
  <si>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</si>
  <si>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</si>
  <si>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</si>
  <si>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</si>
  <si>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</si>
  <si>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</si>
  <si>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</si>
  <si>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</si>
  <si>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</si>
  <si>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</si>
  <si>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</si>
  <si>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</si>
  <si>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</si>
  <si>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</si>
  <si>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</si>
  <si>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</si>
  <si>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</si>
  <si>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</si>
  <si>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</si>
  <si>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</si>
  <si>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</si>
  <si>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</si>
  <si>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</si>
  <si>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</si>
  <si>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</si>
  <si>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</si>
  <si>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</si>
  <si>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</si>
  <si>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</si>
  <si>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</si>
  <si>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</si>
  <si>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</si>
  <si>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</si>
  <si>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</si>
  <si>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</si>
  <si>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</si>
  <si>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</si>
  <si>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</si>
  <si>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</si>
  <si>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</si>
  <si>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</si>
  <si>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</si>
  <si>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</si>
  <si>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</si>
  <si>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</si>
  <si>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</si>
  <si>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</si>
  <si>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</si>
  <si>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</si>
  <si>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</si>
  <si>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</si>
  <si>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</si>
  <si>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</si>
  <si>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</si>
  <si>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</si>
  <si>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</si>
  <si>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</si>
  <si>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</si>
  <si>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</si>
  <si>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</si>
  <si>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</si>
  <si>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</si>
  <si>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</si>
  <si>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</si>
  <si>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</si>
  <si>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</si>
  <si>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</si>
  <si>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</si>
  <si>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</si>
  <si>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</si>
  <si>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</si>
  <si>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</si>
  <si>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</si>
  <si>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</si>
  <si>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</si>
  <si>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</si>
  <si>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</si>
  <si>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</si>
  <si>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</si>
  <si>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</si>
  <si>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</si>
  <si>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</si>
  <si>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</si>
  <si>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</si>
  <si>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</si>
  <si>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</si>
  <si>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</si>
  <si>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</si>
  <si>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</si>
  <si>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</si>
  <si>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</si>
  <si>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</si>
  <si>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</si>
  <si>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</si>
  <si>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</si>
  <si>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</si>
  <si>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</si>
  <si>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</si>
  <si>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</si>
  <si>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</si>
  <si>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</si>
  <si>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</si>
  <si>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</si>
  <si>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</si>
  <si>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</si>
  <si>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</si>
  <si>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</si>
  <si>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</si>
  <si>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</si>
  <si>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</si>
  <si>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</si>
  <si>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</si>
  <si>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</si>
  <si>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</si>
  <si>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</si>
  <si>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</si>
  <si>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</si>
  <si>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</si>
  <si>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</si>
  <si>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</si>
  <si>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</si>
  <si>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</si>
  <si>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</si>
  <si>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</si>
  <si>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</si>
  <si>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</si>
  <si>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</si>
  <si>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</si>
  <si>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</si>
  <si>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</si>
  <si>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</si>
  <si>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</si>
  <si>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</si>
  <si>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</si>
  <si>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</si>
  <si>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</si>
  <si>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</si>
  <si>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</si>
  <si>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</si>
  <si>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</si>
  <si>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</si>
  <si>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</si>
  <si>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</si>
  <si>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</si>
  <si>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</si>
  <si>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</si>
  <si>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</si>
  <si>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</si>
  <si>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</si>
  <si>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</si>
  <si>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</si>
  <si>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</si>
  <si>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</si>
  <si>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</si>
  <si>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</si>
  <si>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</si>
  <si>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</si>
  <si>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</si>
  <si>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</si>
  <si>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</si>
  <si>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</si>
  <si>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</si>
  <si>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</si>
  <si>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</si>
  <si>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</si>
  <si>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</si>
  <si>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</si>
  <si>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</si>
  <si>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</si>
  <si>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</si>
  <si>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</si>
  <si>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</si>
  <si>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</si>
  <si>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</si>
  <si>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</si>
  <si>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</si>
  <si>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</si>
  <si>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</si>
  <si>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</si>
  <si>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</si>
  <si>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</si>
  <si>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</si>
  <si>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</si>
  <si>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</si>
  <si>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</si>
  <si>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</si>
  <si>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</si>
  <si>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</si>
  <si>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</si>
  <si>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</si>
  <si>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</si>
  <si>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</si>
  <si>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</si>
  <si>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</si>
  <si>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</si>
  <si>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</si>
  <si>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</si>
  <si>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</si>
  <si>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</si>
  <si>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</si>
  <si>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</si>
  <si>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</si>
  <si>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</si>
  <si>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</si>
  <si>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</si>
  <si>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</si>
  <si>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</si>
  <si>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</si>
  <si>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</si>
  <si>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</si>
  <si>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</si>
  <si>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</si>
  <si>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</si>
  <si>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</si>
  <si>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</si>
  <si>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</si>
  <si>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</si>
  <si>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</si>
  <si>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</si>
  <si>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</si>
  <si>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</si>
  <si>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</si>
  <si>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</si>
  <si>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</si>
  <si>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</si>
  <si>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</si>
  <si>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</si>
  <si>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</si>
  <si>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</si>
  <si>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</si>
  <si>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</si>
  <si>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</si>
  <si>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</si>
  <si>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</si>
  <si>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</si>
  <si>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</si>
  <si>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</si>
  <si>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</si>
  <si>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</si>
  <si>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</si>
  <si>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</si>
  <si>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</si>
  <si>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</si>
  <si>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</si>
  <si>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</si>
  <si>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</si>
  <si>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</si>
  <si>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</si>
  <si>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</si>
  <si>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</si>
  <si>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</si>
  <si>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</si>
  <si>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</si>
  <si>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</si>
  <si>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</si>
  <si>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</si>
  <si>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</si>
  <si>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</si>
  <si>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</si>
  <si>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</si>
  <si>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</si>
  <si>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</si>
  <si>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</si>
  <si>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</si>
  <si>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</si>
  <si>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</si>
  <si>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</si>
  <si>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</si>
  <si>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</si>
  <si>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</si>
  <si>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</si>
  <si>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</si>
  <si>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</si>
  <si>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</si>
  <si>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</si>
  <si>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</si>
  <si>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</si>
  <si>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</si>
  <si>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</si>
  <si>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</si>
  <si>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</si>
  <si>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</si>
  <si>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</si>
  <si>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</si>
  <si>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</si>
  <si>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</si>
  <si>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</si>
  <si>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</si>
  <si>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</si>
  <si>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</si>
  <si>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</si>
  <si>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</si>
  <si>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</si>
  <si>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</si>
  <si>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</si>
  <si>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</si>
  <si>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</si>
  <si>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</si>
  <si>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</si>
  <si>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</si>
  <si>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</si>
  <si>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</si>
  <si>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</si>
  <si>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</si>
  <si>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</si>
  <si>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</si>
  <si>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</si>
  <si>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</si>
  <si>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</si>
  <si>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</si>
  <si>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</si>
  <si>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</si>
  <si>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</si>
  <si>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</si>
  <si>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</si>
  <si>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</si>
  <si>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</si>
  <si>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</si>
  <si>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</si>
  <si>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</si>
  <si>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</si>
  <si>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</si>
  <si>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</si>
  <si>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</si>
  <si>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</si>
  <si>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</si>
  <si>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</si>
  <si>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</si>
  <si>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</si>
  <si>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</si>
  <si>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</si>
  <si>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</si>
  <si>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</si>
  <si>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</si>
  <si>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</si>
  <si>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</si>
  <si>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</si>
  <si>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</si>
  <si>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</si>
  <si>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</si>
  <si>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</si>
  <si>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</si>
  <si>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</si>
  <si>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</si>
  <si>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</si>
  <si>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</si>
  <si>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</si>
  <si>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</si>
  <si>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</si>
  <si>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</si>
  <si>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</si>
  <si>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</si>
  <si>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</si>
  <si>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</si>
  <si>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</si>
  <si>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</si>
  <si>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</si>
  <si>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</si>
  <si>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</si>
  <si>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</si>
  <si>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</si>
  <si>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</si>
  <si>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</si>
  <si>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</si>
  <si>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</si>
  <si>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</si>
  <si>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</si>
  <si>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</si>
  <si>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</si>
  <si>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</si>
  <si>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</si>
  <si>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</si>
  <si>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</si>
  <si>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</si>
  <si>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</si>
  <si>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</si>
  <si>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</si>
  <si>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</si>
  <si>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</si>
  <si>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</si>
  <si>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</si>
  <si>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</si>
  <si>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</si>
  <si>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</si>
  <si>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</si>
  <si>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</si>
  <si>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</si>
  <si>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</si>
  <si>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</si>
  <si>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</si>
  <si>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</si>
  <si>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</si>
  <si>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</si>
  <si>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</si>
  <si>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</si>
  <si>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</si>
  <si>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</si>
  <si>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</si>
  <si>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</si>
  <si>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</si>
  <si>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</si>
  <si>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</si>
  <si>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</si>
  <si>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</si>
  <si>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</si>
  <si>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</si>
  <si>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</si>
  <si>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</si>
  <si>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</si>
  <si>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</si>
  <si>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</si>
  <si>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</si>
  <si>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</si>
  <si>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</si>
  <si>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</si>
  <si>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</si>
  <si>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</si>
  <si>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</si>
  <si>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</si>
  <si>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</si>
  <si>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</si>
  <si>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</si>
  <si>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</si>
  <si>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</si>
  <si>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</si>
  <si>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</si>
  <si>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</si>
  <si>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</si>
  <si>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</si>
  <si>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</si>
  <si>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</si>
  <si>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</si>
  <si>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</si>
  <si>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</si>
  <si>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</si>
  <si>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</si>
  <si>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</si>
  <si>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</si>
  <si>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</si>
  <si>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</si>
  <si>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</si>
  <si>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</si>
  <si>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</si>
  <si>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</si>
  <si>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</si>
  <si>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</si>
  <si>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</si>
  <si>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</si>
  <si>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</si>
  <si>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</si>
  <si>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</si>
  <si>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</si>
  <si>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</si>
  <si>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</si>
  <si>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</si>
  <si>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</si>
  <si>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</si>
  <si>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</si>
  <si>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</si>
  <si>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</si>
  <si>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</si>
  <si>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</si>
  <si>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</si>
  <si>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</si>
  <si>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</si>
  <si>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</si>
  <si>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</si>
  <si>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</si>
  <si>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</si>
  <si>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</si>
  <si>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</si>
  <si>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</si>
  <si>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</si>
  <si>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</si>
  <si>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</si>
  <si>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</si>
  <si>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</si>
  <si>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</si>
  <si>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</si>
  <si>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</si>
  <si>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</si>
  <si>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</si>
  <si>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</si>
  <si>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</si>
  <si>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</si>
  <si>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</si>
  <si>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</si>
  <si>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</si>
  <si>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</si>
  <si>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</si>
  <si>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</si>
  <si>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</si>
  <si>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</si>
  <si>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</si>
  <si>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</si>
  <si>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</si>
  <si>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</si>
  <si>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</si>
  <si>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</si>
  <si>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</si>
  <si>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</si>
  <si>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</si>
  <si>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</si>
  <si>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</si>
  <si>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</si>
  <si>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</si>
  <si>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</si>
  <si>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</si>
  <si>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</si>
  <si>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</si>
  <si>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</si>
  <si>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</si>
  <si>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</si>
  <si>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</si>
  <si>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</si>
  <si>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</si>
  <si>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</si>
  <si>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</si>
  <si>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</si>
  <si>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</si>
  <si>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</si>
  <si>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</si>
  <si>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</si>
  <si>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</si>
  <si>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</si>
  <si>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</si>
  <si>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</si>
  <si>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</si>
  <si>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</si>
  <si>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</si>
  <si>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</si>
  <si>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</si>
  <si>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</si>
  <si>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</si>
  <si>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</si>
  <si>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</si>
  <si>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</si>
  <si>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</si>
  <si>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</si>
  <si>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</si>
  <si>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</si>
  <si>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</si>
  <si>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</si>
  <si>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</si>
  <si>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</si>
  <si>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</si>
  <si>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</si>
  <si>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</si>
  <si>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</si>
  <si>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</si>
  <si>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</si>
  <si>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</si>
  <si>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</si>
  <si>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</si>
  <si>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</si>
  <si>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</si>
  <si>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</si>
  <si>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</si>
  <si>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</si>
  <si>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</si>
  <si>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</si>
  <si>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</si>
  <si>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</si>
  <si>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</si>
  <si>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</si>
  <si>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</si>
  <si>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</si>
  <si>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</si>
  <si>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</si>
  <si>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</si>
  <si>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</si>
  <si>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</si>
  <si>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</si>
  <si>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</si>
  <si>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</si>
  <si>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</si>
  <si>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</si>
  <si>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</si>
  <si>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</si>
  <si>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</si>
  <si>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</si>
  <si>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</si>
  <si>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</si>
  <si>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</si>
  <si>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</si>
  <si>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</si>
  <si>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</si>
  <si>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</si>
  <si>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</si>
  <si>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</si>
  <si>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</si>
  <si>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</si>
  <si>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</si>
  <si>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</si>
  <si>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</si>
  <si>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</si>
  <si>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</si>
  <si>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</si>
  <si>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</si>
  <si>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</si>
  <si>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</si>
  <si>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</si>
  <si>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</si>
  <si>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</si>
  <si>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</si>
  <si>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</si>
  <si>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</si>
  <si>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</si>
  <si>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</si>
  <si>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</si>
  <si>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</si>
  <si>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</si>
  <si>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</si>
  <si>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</si>
  <si>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</si>
  <si>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</si>
  <si>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</si>
  <si>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</si>
  <si>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</si>
  <si>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</si>
  <si>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</si>
  <si>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</si>
  <si>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</si>
  <si>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</si>
  <si>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</si>
  <si>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</si>
  <si>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</si>
  <si>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</si>
  <si>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</si>
  <si>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</si>
  <si>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</si>
  <si>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</si>
  <si>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</si>
  <si>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</si>
  <si>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</si>
  <si>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</si>
  <si>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</si>
  <si>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</si>
  <si>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</si>
  <si>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</si>
  <si>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</si>
  <si>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</si>
  <si>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</si>
  <si>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</si>
  <si>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</si>
  <si>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</si>
  <si>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</si>
  <si>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</si>
  <si>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</si>
  <si>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</si>
  <si>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</si>
  <si>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</si>
  <si>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</si>
  <si>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</si>
  <si>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</si>
  <si>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</si>
  <si>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</si>
  <si>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</si>
  <si>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</si>
  <si>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</si>
  <si>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</si>
  <si>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</si>
  <si>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</si>
  <si>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</si>
  <si>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</si>
  <si>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</si>
  <si>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</si>
  <si>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</si>
  <si>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</si>
  <si>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</si>
  <si>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</si>
  <si>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</si>
  <si>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</si>
  <si>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</si>
  <si>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</si>
  <si>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</si>
  <si>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</si>
  <si>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</si>
  <si>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</si>
  <si>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</si>
  <si>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</si>
  <si>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</si>
  <si>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</si>
  <si>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</si>
  <si>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</si>
  <si>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</si>
  <si>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</si>
  <si>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</si>
  <si>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</si>
  <si>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</si>
  <si>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</si>
  <si>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</si>
  <si>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</si>
  <si>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</si>
  <si>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</si>
  <si>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</si>
  <si>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</si>
  <si>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</si>
  <si>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</si>
  <si>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</si>
  <si>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</si>
  <si>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</si>
  <si>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</si>
  <si>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</si>
  <si>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</si>
  <si>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</si>
  <si>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</si>
  <si>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</si>
  <si>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</si>
  <si>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</si>
  <si>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</si>
  <si>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</si>
  <si>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</si>
  <si>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</si>
  <si>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</si>
  <si>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</si>
  <si>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</si>
  <si>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</si>
  <si>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</si>
  <si>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</si>
  <si>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</si>
  <si>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</si>
  <si>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</si>
  <si>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</si>
  <si>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</si>
  <si>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</si>
  <si>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</si>
  <si>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</si>
  <si>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</si>
  <si>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</si>
  <si>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</si>
  <si>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</si>
  <si>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</si>
  <si>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</si>
  <si>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</si>
  <si>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</si>
  <si>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</si>
  <si>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</si>
  <si>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</si>
  <si>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</si>
  <si>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</si>
  <si>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</si>
  <si>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</si>
  <si>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</si>
  <si>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</si>
  <si>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</si>
  <si>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</si>
  <si>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</si>
  <si>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</si>
  <si>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</si>
  <si>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</si>
  <si>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</si>
  <si>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</si>
  <si>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</si>
  <si>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</si>
  <si>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</si>
  <si>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</si>
  <si>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</si>
  <si>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</si>
  <si>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</si>
  <si>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</si>
  <si>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</si>
  <si>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</si>
  <si>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</si>
  <si>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</si>
  <si>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</si>
  <si>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</si>
  <si>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</si>
  <si>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</si>
  <si>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</si>
  <si>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</si>
  <si>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</si>
  <si>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</si>
  <si>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</si>
  <si>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</si>
  <si>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</si>
  <si>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</si>
  <si>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</si>
  <si>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</si>
  <si>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</si>
  <si>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</si>
  <si>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</si>
  <si>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</si>
  <si>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</si>
  <si>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</si>
  <si>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</si>
  <si>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</si>
  <si>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</si>
  <si>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</si>
  <si>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</si>
  <si>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</si>
  <si>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</si>
  <si>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</si>
  <si>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</si>
  <si>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</si>
  <si>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</si>
  <si>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</si>
  <si>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</si>
  <si>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</si>
  <si>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</si>
  <si>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</si>
  <si>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</si>
  <si>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</si>
  <si>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</si>
  <si>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</si>
  <si>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</si>
  <si>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</si>
  <si>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</si>
  <si>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</si>
  <si>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</si>
  <si>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</si>
  <si>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</si>
  <si>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</si>
  <si>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</si>
  <si>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</si>
  <si>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</si>
  <si>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</si>
  <si>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</si>
  <si>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</si>
  <si>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</si>
  <si>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</si>
  <si>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</si>
  <si>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</si>
  <si>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</si>
  <si>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</si>
  <si>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</si>
  <si>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</si>
  <si>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</si>
  <si>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</si>
  <si>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</si>
  <si>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</si>
  <si>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</si>
  <si>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</si>
  <si>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</si>
  <si>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</si>
  <si>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</si>
  <si>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</si>
  <si>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</si>
  <si>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</si>
  <si>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</si>
  <si>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</si>
  <si>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</si>
  <si>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</si>
  <si>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</si>
  <si>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</si>
  <si>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</si>
  <si>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</si>
  <si>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</si>
  <si>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</si>
  <si>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</si>
  <si>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</si>
  <si>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</si>
  <si>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</si>
  <si>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</si>
  <si>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</si>
  <si>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</si>
  <si>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</si>
  <si>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</si>
  <si>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</si>
  <si>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</si>
  <si>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</si>
  <si>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</si>
  <si>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</si>
  <si>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</si>
  <si>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</si>
  <si>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</si>
  <si>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</si>
  <si>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</si>
  <si>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</si>
  <si>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</si>
  <si>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</si>
  <si>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</si>
  <si>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</si>
  <si>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</si>
  <si>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</si>
  <si>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</si>
  <si>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</si>
  <si>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</si>
  <si>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</si>
  <si>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</si>
  <si>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</si>
  <si>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</si>
  <si>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</si>
  <si>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</si>
  <si>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</si>
  <si>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</si>
  <si>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</si>
  <si>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</si>
  <si>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</si>
  <si>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</si>
  <si>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</si>
  <si>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</si>
  <si>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</si>
  <si>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</si>
  <si>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</si>
  <si>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</si>
  <si>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</si>
  <si>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</si>
  <si>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</si>
  <si>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</si>
  <si>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</si>
  <si>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</si>
  <si>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</si>
  <si>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</si>
  <si>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</si>
  <si>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</si>
  <si>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</si>
  <si>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</si>
  <si>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</si>
  <si>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</si>
  <si>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</si>
  <si>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</si>
  <si>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</si>
  <si>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</si>
  <si>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</si>
  <si>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</si>
  <si>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</si>
  <si>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</si>
  <si>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</si>
  <si>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</si>
  <si>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</si>
  <si>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</si>
  <si>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</si>
  <si>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</si>
  <si>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</si>
  <si>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</si>
  <si>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</si>
  <si>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</si>
  <si>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</si>
  <si>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</si>
  <si>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</si>
  <si>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</si>
  <si>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</si>
  <si>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</si>
  <si>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</si>
  <si>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</si>
  <si>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</si>
  <si>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</si>
  <si>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</si>
  <si>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</si>
  <si>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</si>
  <si>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</si>
  <si>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</si>
  <si>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</si>
  <si>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</si>
  <si>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</si>
  <si>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</si>
  <si>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</si>
  <si>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</si>
  <si>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</si>
  <si>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</si>
  <si>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</si>
  <si>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</si>
  <si>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</si>
  <si>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</si>
  <si>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</si>
  <si>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</si>
  <si>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</si>
  <si>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</si>
  <si>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</si>
  <si>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</si>
  <si>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</si>
  <si>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</si>
  <si>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</si>
  <si>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</si>
  <si>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</si>
  <si>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</si>
  <si>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</si>
  <si>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</si>
  <si>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</si>
  <si>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</si>
  <si>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</si>
  <si>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</si>
  <si>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</si>
  <si>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</si>
  <si>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</si>
  <si>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</si>
  <si>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</si>
  <si>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</si>
  <si>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</si>
  <si>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</si>
  <si>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</si>
  <si>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</si>
  <si>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</si>
  <si>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</si>
  <si>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</si>
  <si>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</si>
  <si>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</si>
  <si>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</si>
  <si>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</si>
  <si>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</si>
  <si>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</si>
  <si>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</si>
  <si>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</si>
  <si>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</si>
  <si>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</si>
  <si>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</si>
  <si>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</si>
  <si>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</si>
  <si>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</si>
  <si>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</si>
  <si>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</si>
  <si>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</si>
  <si>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</si>
  <si>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</si>
  <si>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</si>
  <si>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</si>
  <si>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</si>
  <si>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</si>
  <si>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</si>
  <si>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</si>
  <si>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</si>
  <si>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</si>
  <si>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</si>
  <si>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</si>
  <si>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</si>
  <si>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</si>
  <si>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</si>
  <si>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</si>
  <si>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</si>
  <si>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</si>
  <si>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</si>
  <si>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</si>
  <si>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</si>
  <si>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</si>
  <si>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</si>
  <si>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</si>
  <si>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</si>
  <si>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</si>
  <si>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</si>
  <si>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</si>
  <si>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</si>
  <si>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</si>
  <si>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</si>
  <si>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</si>
  <si>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</si>
  <si>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</si>
  <si>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</si>
  <si>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</si>
  <si>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</si>
  <si>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</si>
  <si>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</si>
  <si>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</si>
  <si>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</si>
  <si>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</si>
  <si>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</si>
  <si>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</si>
  <si>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</si>
  <si>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</si>
  <si>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</si>
  <si>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</si>
  <si>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</si>
  <si>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</si>
  <si>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</si>
  <si>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</si>
  <si>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</si>
  <si>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</si>
  <si>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</si>
  <si>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</si>
  <si>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</si>
  <si>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</si>
  <si>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</si>
  <si>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</si>
  <si>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</si>
  <si>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</si>
  <si>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</si>
  <si>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</si>
  <si>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</si>
  <si>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</si>
  <si>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</si>
  <si>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</si>
  <si>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</si>
  <si>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</si>
  <si>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</si>
  <si>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</si>
  <si>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</si>
  <si>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</si>
  <si>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</si>
  <si>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</si>
  <si>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</si>
  <si>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</si>
  <si>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</si>
  <si>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</si>
  <si>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</si>
  <si>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</si>
  <si>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</si>
  <si>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</si>
  <si>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</si>
  <si>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</si>
  <si>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</si>
  <si>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</si>
  <si>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</si>
  <si>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</si>
  <si>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</si>
  <si>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</si>
  <si>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</si>
  <si>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</si>
  <si>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</si>
  <si>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</si>
  <si>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</si>
  <si>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</si>
  <si>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</si>
  <si>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</si>
  <si>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</si>
  <si>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</si>
  <si>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</si>
  <si>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</si>
  <si>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</si>
  <si>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</si>
  <si>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</si>
  <si>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</si>
  <si>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</si>
  <si>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</si>
  <si>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</si>
  <si>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</si>
  <si>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</si>
  <si>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</si>
  <si>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</si>
  <si>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</si>
  <si>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</si>
  <si>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</si>
  <si>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</si>
  <si>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</si>
  <si>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</si>
  <si>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</si>
  <si>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</si>
  <si>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</si>
  <si>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</si>
  <si>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</si>
  <si>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</si>
  <si>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</si>
  <si>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</si>
  <si>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</si>
  <si>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</si>
  <si>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</si>
  <si>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</si>
  <si>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</si>
  <si>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</si>
  <si>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</si>
  <si>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</si>
  <si>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</si>
  <si>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</si>
  <si>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</si>
  <si>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</si>
  <si>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</si>
  <si>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</si>
  <si>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</si>
  <si>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</si>
  <si>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</si>
  <si>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</si>
  <si>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</si>
  <si>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</si>
  <si>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</si>
  <si>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</si>
  <si>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</si>
  <si>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</si>
  <si>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</si>
  <si>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</si>
  <si>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</si>
  <si>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</si>
  <si>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</si>
  <si>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</si>
  <si>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</si>
  <si>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</si>
  <si>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</si>
  <si>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</si>
  <si>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</si>
  <si>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</si>
  <si>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</si>
  <si>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</si>
  <si>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</si>
  <si>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</si>
  <si>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</si>
  <si>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</si>
  <si>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</si>
  <si>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</si>
  <si>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</si>
  <si>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</si>
  <si>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</si>
  <si>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</si>
  <si>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</si>
  <si>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</si>
  <si>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</si>
  <si>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</si>
  <si>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</si>
  <si>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</si>
  <si>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</si>
  <si>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</si>
  <si>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</si>
  <si>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</si>
  <si>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</si>
  <si>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</si>
  <si>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</si>
  <si>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</si>
  <si>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</si>
  <si>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</si>
  <si>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</si>
  <si>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</si>
  <si>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</si>
  <si>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</si>
  <si>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</si>
  <si>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</si>
  <si>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</si>
  <si>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</si>
  <si>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</si>
  <si>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</si>
  <si>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</si>
  <si>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</si>
  <si>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</si>
  <si>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</si>
  <si>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</si>
  <si>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</si>
  <si>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</si>
  <si>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</si>
  <si>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</si>
  <si>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</si>
  <si>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</si>
  <si>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</si>
  <si>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</si>
  <si>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</si>
  <si>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</si>
  <si>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</si>
  <si>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</si>
  <si>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</si>
  <si>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</si>
  <si>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</si>
  <si>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</si>
  <si>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</si>
  <si>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</si>
  <si>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</si>
  <si>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</si>
  <si>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</si>
  <si>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</si>
  <si>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</si>
  <si>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</si>
  <si>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</si>
  <si>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</si>
  <si>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</si>
  <si>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</si>
  <si>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</si>
  <si>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</si>
  <si>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</si>
  <si>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</si>
  <si>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</si>
  <si>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</si>
  <si>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</si>
  <si>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</si>
  <si>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</si>
  <si>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</si>
  <si>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</si>
  <si>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</si>
  <si>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</si>
  <si>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</si>
  <si>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</si>
  <si>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</si>
  <si>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</si>
  <si>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</si>
  <si>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</si>
  <si>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</si>
  <si>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</si>
  <si>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</si>
  <si>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</si>
  <si>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</si>
  <si>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</si>
  <si>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</si>
  <si>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</si>
  <si>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</si>
  <si>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</si>
  <si>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</si>
  <si>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</si>
  <si>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</si>
  <si>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</si>
  <si>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</si>
  <si>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</si>
  <si>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</si>
  <si>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</si>
  <si>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</si>
  <si>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</si>
  <si>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</si>
  <si>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</si>
  <si>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</si>
  <si>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</si>
  <si>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</si>
  <si>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</si>
  <si>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</si>
  <si>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</si>
  <si>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</si>
  <si>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</si>
  <si>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</si>
  <si>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</si>
  <si>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</si>
  <si>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</si>
  <si>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</si>
  <si>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</si>
  <si>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</si>
  <si>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</si>
  <si>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</si>
  <si>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</si>
  <si>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</si>
  <si>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</si>
  <si>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</si>
  <si>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</si>
  <si>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</si>
  <si>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</si>
  <si>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</si>
  <si>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</si>
  <si>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</si>
  <si>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</si>
  <si>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</si>
  <si>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</si>
  <si>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</si>
  <si>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</si>
  <si>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</si>
  <si>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</si>
  <si>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</si>
  <si>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</si>
  <si>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</si>
  <si>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</si>
  <si>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</si>
  <si>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</si>
  <si>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</si>
  <si>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</si>
  <si>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</si>
  <si>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</si>
  <si>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</si>
  <si>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</si>
  <si>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</si>
  <si>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</si>
  <si>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</si>
  <si>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</si>
  <si>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</si>
  <si>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</si>
  <si>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</si>
  <si>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</si>
  <si>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</si>
  <si>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</si>
  <si>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</si>
  <si>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</si>
  <si>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</si>
  <si>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</si>
  <si>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</si>
  <si>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</si>
  <si>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</si>
  <si>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</si>
  <si>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</si>
  <si>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</si>
  <si>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</si>
  <si>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</si>
  <si>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</si>
  <si>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</si>
  <si>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</si>
  <si>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</si>
  <si>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</si>
  <si>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</si>
  <si>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</si>
  <si>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</si>
  <si>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</si>
  <si>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</si>
  <si>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</si>
  <si>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</si>
  <si>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</si>
  <si>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</si>
  <si>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</si>
  <si>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</si>
  <si>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</si>
  <si>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</si>
  <si>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</si>
  <si>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</si>
  <si>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</si>
  <si>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</si>
  <si>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</si>
  <si>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</si>
  <si>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</si>
  <si>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</si>
  <si>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</si>
  <si>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</si>
  <si>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</si>
  <si>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</si>
  <si>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</si>
  <si>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</si>
  <si>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</si>
  <si>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</si>
  <si>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</si>
  <si>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</si>
  <si>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</si>
  <si>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</si>
  <si>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</si>
  <si>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</si>
  <si>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</si>
  <si>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</si>
  <si>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</si>
  <si>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</si>
  <si>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</si>
  <si>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</si>
  <si>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</si>
  <si>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</si>
  <si>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</si>
  <si>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</si>
  <si>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</si>
  <si>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</si>
  <si>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</si>
  <si>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</si>
  <si>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</si>
  <si>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</si>
  <si>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</si>
  <si>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</si>
  <si>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</si>
  <si>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</si>
  <si>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</si>
  <si>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</si>
  <si>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</si>
  <si>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</si>
  <si>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</si>
  <si>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</si>
  <si>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</si>
  <si>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</si>
  <si>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</si>
  <si>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</si>
  <si>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</si>
  <si>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</si>
  <si>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</si>
  <si>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</si>
  <si>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</si>
  <si>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</si>
  <si>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</si>
  <si>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</si>
  <si>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</si>
  <si>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</si>
  <si>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</si>
  <si>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</si>
  <si>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</si>
  <si>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</si>
  <si>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</si>
  <si>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</si>
  <si>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</si>
  <si>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</si>
  <si>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</si>
  <si>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</si>
  <si>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</si>
  <si>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</si>
  <si>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</si>
  <si>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</si>
  <si>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</si>
  <si>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</si>
  <si>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</si>
  <si>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</si>
  <si>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</si>
  <si>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</si>
  <si>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</si>
  <si>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</si>
  <si>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</si>
  <si>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</si>
  <si>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</si>
  <si>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</si>
  <si>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</si>
  <si>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</si>
  <si>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</si>
  <si>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</si>
  <si>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</si>
  <si>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</si>
  <si>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</si>
  <si>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</si>
  <si>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</si>
  <si>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</si>
  <si>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</si>
  <si>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</si>
  <si>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</si>
  <si>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</si>
  <si>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</si>
  <si>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</si>
  <si>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</si>
  <si>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</si>
  <si>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</si>
  <si>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</si>
  <si>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</si>
  <si>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</si>
  <si>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</si>
  <si>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</si>
  <si>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</si>
  <si>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</si>
  <si>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</si>
  <si>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</si>
  <si>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</si>
  <si>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</si>
  <si>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</si>
  <si>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</si>
  <si>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</si>
  <si>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</si>
  <si>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</si>
  <si>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</si>
  <si>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</si>
  <si>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</si>
  <si>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</si>
  <si>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</si>
  <si>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</si>
  <si>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</si>
  <si>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</si>
  <si>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</si>
  <si>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</si>
  <si>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</si>
  <si>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</si>
  <si>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</si>
  <si>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</si>
  <si>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</si>
  <si>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</si>
  <si>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</si>
  <si>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</si>
  <si>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</si>
  <si>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</si>
  <si>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</si>
  <si>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</si>
  <si>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</si>
  <si>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</si>
  <si>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</si>
  <si>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</si>
  <si>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</si>
  <si>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</si>
  <si>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</si>
  <si>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</si>
  <si>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</si>
  <si>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</si>
  <si>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</si>
  <si>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</si>
  <si>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</si>
  <si>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</si>
  <si>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</si>
  <si>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</si>
  <si>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</si>
  <si>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</si>
  <si>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</si>
  <si>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</si>
  <si>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</si>
  <si>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</si>
  <si>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</si>
  <si>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</si>
  <si>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</si>
  <si>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</si>
  <si>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</si>
  <si>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</si>
  <si>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</si>
  <si>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</si>
  <si>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</si>
  <si>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</si>
  <si>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</si>
  <si>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</si>
  <si>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</si>
  <si>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</si>
  <si>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</si>
  <si>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</si>
  <si>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</si>
  <si>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</si>
  <si>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</si>
  <si>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</si>
  <si>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</si>
  <si>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</si>
  <si>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</si>
  <si>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</si>
  <si>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</si>
  <si>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</si>
  <si>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</si>
  <si>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</si>
  <si>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</si>
  <si>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</si>
  <si>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</si>
  <si>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</si>
  <si>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</si>
  <si>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</si>
  <si>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</si>
  <si>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</si>
  <si>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</si>
  <si>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</si>
  <si>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</si>
  <si>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</si>
  <si>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</si>
  <si>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</si>
  <si>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</si>
  <si>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</si>
  <si>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</si>
  <si>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</si>
  <si>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</si>
  <si>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</si>
  <si>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</si>
  <si>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</si>
  <si>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</si>
  <si>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</si>
  <si>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</si>
  <si>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</si>
  <si>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</si>
  <si>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</si>
  <si>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</si>
  <si>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</si>
  <si>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</si>
  <si>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</si>
  <si>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</si>
  <si>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</si>
  <si>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</si>
  <si>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</si>
  <si>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</si>
  <si>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</si>
  <si>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</si>
  <si>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</si>
  <si>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</si>
  <si>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</si>
  <si>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</si>
  <si>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</si>
  <si>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</si>
  <si>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</si>
  <si>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</si>
  <si>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</si>
  <si>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</si>
  <si>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</si>
  <si>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</si>
  <si>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</si>
  <si>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</si>
  <si>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</si>
  <si>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</si>
  <si>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</si>
  <si>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</si>
  <si>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</si>
  <si>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</si>
  <si>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</si>
  <si>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</si>
  <si>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</si>
  <si>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</si>
  <si>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</si>
  <si>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</si>
  <si>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</si>
  <si>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</si>
  <si>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</si>
  <si>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</si>
  <si>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</si>
  <si>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</si>
  <si>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</si>
  <si>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</si>
  <si>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</si>
  <si>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</si>
  <si>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</si>
  <si>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</si>
  <si>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</si>
  <si>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</si>
  <si>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</si>
  <si>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</si>
  <si>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</si>
  <si>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</si>
  <si>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</si>
  <si>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</si>
  <si>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</si>
  <si>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</si>
  <si>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</si>
  <si>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</si>
  <si>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</si>
  <si>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</si>
  <si>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</si>
  <si>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</si>
  <si>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</si>
  <si>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</si>
  <si>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</si>
  <si>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</si>
  <si>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</si>
  <si>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</si>
  <si>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</si>
  <si>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</si>
  <si>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</si>
  <si>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</si>
  <si>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</si>
  <si>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</si>
  <si>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</si>
  <si>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</si>
  <si>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</si>
  <si>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</si>
  <si>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</si>
  <si>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</si>
  <si>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</si>
  <si>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</si>
  <si>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</si>
  <si>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</si>
  <si>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</si>
  <si>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</si>
  <si>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</si>
  <si>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</si>
  <si>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</si>
  <si>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</si>
  <si>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</si>
  <si>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</si>
  <si>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</si>
  <si>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</si>
  <si>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</si>
  <si>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</si>
  <si>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</si>
  <si>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</si>
  <si>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</si>
  <si>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</si>
  <si>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</si>
  <si>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</si>
  <si>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</si>
  <si>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</si>
  <si>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</si>
  <si>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</si>
  <si>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</si>
  <si>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</si>
  <si>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</si>
  <si>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</si>
  <si>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</si>
  <si>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</si>
  <si>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</si>
  <si>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</si>
  <si>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</si>
  <si>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</si>
  <si>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</si>
  <si>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</si>
  <si>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</si>
  <si>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</si>
  <si>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</si>
  <si>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</si>
  <si>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</si>
  <si>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</si>
  <si>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</si>
  <si>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</si>
  <si>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</si>
  <si>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</si>
  <si>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</si>
  <si>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</si>
  <si>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</si>
  <si>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</si>
  <si>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</si>
  <si>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</si>
  <si>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</si>
  <si>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</si>
  <si>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</si>
  <si>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</si>
  <si>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</si>
  <si>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</si>
  <si>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</si>
  <si>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</si>
  <si>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</si>
  <si>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</si>
  <si>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</si>
  <si>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</si>
  <si>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</si>
  <si>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</si>
  <si>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</si>
  <si>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</si>
  <si>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</si>
  <si>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</si>
  <si>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</si>
  <si>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</si>
  <si>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</si>
  <si>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</si>
  <si>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</si>
  <si>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</si>
  <si>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</si>
  <si>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</si>
  <si>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</si>
  <si>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</si>
  <si>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</si>
  <si>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</si>
  <si>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</si>
  <si>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</si>
  <si>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</si>
  <si>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</si>
  <si>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</si>
  <si>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</si>
  <si>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</si>
  <si>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</si>
  <si>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</si>
  <si>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</si>
  <si>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</si>
  <si>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</si>
  <si>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</si>
  <si>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</si>
  <si>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</si>
  <si>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</si>
  <si>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</si>
  <si>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</si>
  <si>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</si>
  <si>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</si>
  <si>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</si>
  <si>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</si>
  <si>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</si>
  <si>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</si>
  <si>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</si>
  <si>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</si>
  <si>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</si>
  <si>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</si>
  <si>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</si>
  <si>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</si>
  <si>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</si>
  <si>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</si>
  <si>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</si>
  <si>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</si>
  <si>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</si>
  <si>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</si>
  <si>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</si>
  <si>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</si>
  <si>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</si>
  <si>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</si>
  <si>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</si>
  <si>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</si>
  <si>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</si>
  <si>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</si>
  <si>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</si>
  <si>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</si>
  <si>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</si>
  <si>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</si>
  <si>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</si>
  <si>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</si>
  <si>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</si>
  <si>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</si>
  <si>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</si>
  <si>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</si>
  <si>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</si>
  <si>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</si>
  <si>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</si>
  <si>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</si>
  <si>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</si>
  <si>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</si>
  <si>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</si>
  <si>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</si>
  <si>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</si>
  <si>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</si>
  <si>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</si>
  <si>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</si>
  <si>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</si>
  <si>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</si>
  <si>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</si>
  <si>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</si>
  <si>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</si>
  <si>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</si>
  <si>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</si>
  <si>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</si>
  <si>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</si>
  <si>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</si>
  <si>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</si>
  <si>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</si>
  <si>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</si>
  <si>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</si>
  <si>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</si>
  <si>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</si>
  <si>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</si>
  <si>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</si>
  <si>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</si>
  <si>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</si>
  <si>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</si>
  <si>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</si>
  <si>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</si>
  <si>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</si>
  <si>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</si>
  <si>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</si>
  <si>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</si>
  <si>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</si>
  <si>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</si>
  <si>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</si>
  <si>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</si>
  <si>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</si>
  <si>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</si>
  <si>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</si>
  <si>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</si>
  <si>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</si>
  <si>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</si>
  <si>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</si>
  <si>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</si>
  <si>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</si>
  <si>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</si>
  <si>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</si>
  <si>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</si>
  <si>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</si>
  <si>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</si>
  <si>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</si>
  <si>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</si>
  <si>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</si>
  <si>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</si>
  <si>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</si>
  <si>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</si>
  <si>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</si>
  <si>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</si>
  <si>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</si>
  <si>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</si>
  <si>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</si>
  <si>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</si>
  <si>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</si>
  <si>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</si>
  <si>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</si>
  <si>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</si>
  <si>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</si>
  <si>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</si>
  <si>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</si>
  <si>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</si>
  <si>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</si>
  <si>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</si>
  <si>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</si>
  <si>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</si>
  <si>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</si>
  <si>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</si>
  <si>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</si>
  <si>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</si>
  <si>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</si>
  <si>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</si>
  <si>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</si>
  <si>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</si>
  <si>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</si>
  <si>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</si>
  <si>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</si>
  <si>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</si>
  <si>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</si>
  <si>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</si>
  <si>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</si>
  <si>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</si>
  <si>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</si>
  <si>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</si>
  <si>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</si>
  <si>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</si>
  <si>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</si>
  <si>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</si>
  <si>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</si>
  <si>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</si>
  <si>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</si>
  <si>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</si>
  <si>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</si>
  <si>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</si>
  <si>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</si>
  <si>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</si>
  <si>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</si>
  <si>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</si>
  <si>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</si>
  <si>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</si>
  <si>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</si>
  <si>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</si>
  <si>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</si>
  <si>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</si>
  <si>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</si>
  <si>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</si>
  <si>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</si>
  <si>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</si>
  <si>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</si>
  <si>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</si>
  <si>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</si>
  <si>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</si>
  <si>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</si>
  <si>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</si>
  <si>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</si>
  <si>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</si>
  <si>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</si>
  <si>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</si>
  <si>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</si>
  <si>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</si>
  <si>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</si>
  <si>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</si>
  <si>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</si>
  <si>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</si>
  <si>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</si>
  <si>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</si>
  <si>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</si>
  <si>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</si>
  <si>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</si>
  <si>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</si>
  <si>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</si>
  <si>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</si>
  <si>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</si>
  <si>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</si>
  <si>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</si>
  <si>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</si>
  <si>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</si>
  <si>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</si>
  <si>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</si>
  <si>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</si>
  <si>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</si>
  <si>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</si>
  <si>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</si>
  <si>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</si>
  <si>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</si>
  <si>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</si>
  <si>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</si>
  <si>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</si>
  <si>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</si>
  <si>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</si>
  <si>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</si>
  <si>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</si>
  <si>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</si>
  <si>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</si>
  <si>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</si>
  <si>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</si>
  <si>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</si>
  <si>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</si>
  <si>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</si>
  <si>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</si>
  <si>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</si>
  <si>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</si>
  <si>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</si>
  <si>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</si>
  <si>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</si>
  <si>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</si>
  <si>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</si>
  <si>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</si>
  <si>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</si>
  <si>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</si>
  <si>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</si>
  <si>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</si>
  <si>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</si>
  <si>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</si>
  <si>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</si>
  <si>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</si>
  <si>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</si>
  <si>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</si>
  <si>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</si>
  <si>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</si>
  <si>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</si>
  <si>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</si>
  <si>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</si>
  <si>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</si>
  <si>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</si>
  <si>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</si>
  <si>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</si>
  <si>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</si>
  <si>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</si>
  <si>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</si>
  <si>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</si>
  <si>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</si>
  <si>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</si>
  <si>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</si>
  <si>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</si>
  <si>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</si>
  <si>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</si>
  <si>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</si>
  <si>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</si>
  <si>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</si>
  <si>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</si>
  <si>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</si>
  <si>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</si>
  <si>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</si>
  <si>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</si>
  <si>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</si>
  <si>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</si>
  <si>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</si>
  <si>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</si>
  <si>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</si>
  <si>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</si>
  <si>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</si>
  <si>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</si>
  <si>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</si>
  <si>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</si>
  <si>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</si>
  <si>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</si>
  <si>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</si>
  <si>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</si>
  <si>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</si>
  <si>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</si>
  <si>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</si>
  <si>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</si>
  <si>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</si>
  <si>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</si>
  <si>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</si>
  <si>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</si>
  <si>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</si>
  <si>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</si>
  <si>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</si>
  <si>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</si>
  <si>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</si>
  <si>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</si>
  <si>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</si>
  <si>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</si>
  <si>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</si>
  <si>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</si>
  <si>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</si>
  <si>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</si>
  <si>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</si>
  <si>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</si>
  <si>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</si>
  <si>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</si>
  <si>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</si>
  <si>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</si>
  <si>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</si>
  <si>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</si>
  <si>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</si>
  <si>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</si>
  <si>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</si>
  <si>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</si>
  <si>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</si>
  <si>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</si>
  <si>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</si>
  <si>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</si>
  <si>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</si>
  <si>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</si>
  <si>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</si>
  <si>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</si>
  <si>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</si>
  <si>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</si>
  <si>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</si>
  <si>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</si>
  <si>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</si>
  <si>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</si>
  <si>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</si>
  <si>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</si>
  <si>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</si>
  <si>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</si>
  <si>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</si>
  <si>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</si>
  <si>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</si>
  <si>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</si>
  <si>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</si>
  <si>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</si>
  <si>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</si>
  <si>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</si>
  <si>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</si>
  <si>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</si>
  <si>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</si>
  <si>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</si>
  <si>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</si>
  <si>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</si>
  <si>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</si>
  <si>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</si>
  <si>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</si>
  <si>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</si>
  <si>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</si>
  <si>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</si>
  <si>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</si>
  <si>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</si>
  <si>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</si>
  <si>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</si>
  <si>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</si>
  <si>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</si>
  <si>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</si>
  <si>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</si>
  <si>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</si>
  <si>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</si>
  <si>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</si>
  <si>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</si>
  <si>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</si>
  <si>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</si>
  <si>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</si>
  <si>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</si>
  <si>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</si>
  <si>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</si>
  <si>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</si>
  <si>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</si>
  <si>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</si>
  <si>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</si>
  <si>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</si>
  <si>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</si>
  <si>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</si>
  <si>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</si>
  <si>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</si>
  <si>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</si>
  <si>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</si>
  <si>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</si>
  <si>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</si>
  <si>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</si>
  <si>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</si>
  <si>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</si>
  <si>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</si>
  <si>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</si>
  <si>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</si>
  <si>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</si>
  <si>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</si>
  <si>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</si>
  <si>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</si>
  <si>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</si>
  <si>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</si>
  <si>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</si>
  <si>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</si>
  <si>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</si>
  <si>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</si>
  <si>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</si>
  <si>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</si>
  <si>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</si>
  <si>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</si>
  <si>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</si>
  <si>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</si>
  <si>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</si>
  <si>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</si>
  <si>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</si>
  <si>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</si>
  <si>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</si>
  <si>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</si>
  <si>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</si>
  <si>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</si>
  <si>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</si>
  <si>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</si>
  <si>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</si>
  <si>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</si>
  <si>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</si>
  <si>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</si>
  <si>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</si>
  <si>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</si>
  <si>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</si>
  <si>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</si>
  <si>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</si>
  <si>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</si>
  <si>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</si>
  <si>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</si>
  <si>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</si>
  <si>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</si>
  <si>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</si>
  <si>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</si>
  <si>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</si>
  <si>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</si>
  <si>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</si>
  <si>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</si>
  <si>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</si>
  <si>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</si>
  <si>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</si>
  <si>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</si>
  <si>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</si>
  <si>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</si>
  <si>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</si>
  <si>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</si>
  <si>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</si>
  <si>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</si>
  <si>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</si>
  <si>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</si>
  <si>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</si>
  <si>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</si>
  <si>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</si>
  <si>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</si>
  <si>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</si>
  <si>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</si>
  <si>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</si>
  <si>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</si>
  <si>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</si>
  <si>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</si>
  <si>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</si>
  <si>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</si>
  <si>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</si>
  <si>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</si>
  <si>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</si>
  <si>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</si>
  <si>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</si>
  <si>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</si>
  <si>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</si>
  <si>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</si>
  <si>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</si>
  <si>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</si>
  <si>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</si>
  <si>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</si>
  <si>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</si>
  <si>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</si>
  <si>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</si>
  <si>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</si>
  <si>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</si>
  <si>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</si>
  <si>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</si>
  <si>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</si>
  <si>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</si>
  <si>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</si>
  <si>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</si>
  <si>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</si>
  <si>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</si>
  <si>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</si>
  <si>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</si>
  <si>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</si>
  <si>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</si>
  <si>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</si>
  <si>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</si>
  <si>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</si>
  <si>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</si>
  <si>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</si>
  <si>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</si>
  <si>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</si>
  <si>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</si>
  <si>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</si>
  <si>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</si>
  <si>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</si>
  <si>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</si>
  <si>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</si>
  <si>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</si>
  <si>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</si>
  <si>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</si>
  <si>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</si>
  <si>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</si>
  <si>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</si>
  <si>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</si>
  <si>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</si>
  <si>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</si>
  <si>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</si>
  <si>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</si>
  <si>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</si>
  <si>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</si>
  <si>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</si>
  <si>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</si>
  <si>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</si>
  <si>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</si>
  <si>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</si>
  <si>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</si>
  <si>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</si>
  <si>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</si>
  <si>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</si>
  <si>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</si>
  <si>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</si>
  <si>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</si>
  <si>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</si>
  <si>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</si>
  <si>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</si>
  <si>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</si>
  <si>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</si>
  <si>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</si>
  <si>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</si>
  <si>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</si>
  <si>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</si>
  <si>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</si>
  <si>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</si>
  <si>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</si>
  <si>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</si>
  <si>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</si>
  <si>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</si>
  <si>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</si>
  <si>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</si>
  <si>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</si>
  <si>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</si>
  <si>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</si>
  <si>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</si>
  <si>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</si>
  <si>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</si>
  <si>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</si>
  <si>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</si>
  <si>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</si>
  <si>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</si>
  <si>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</si>
  <si>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</si>
  <si>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</si>
  <si>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</si>
  <si>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</si>
  <si>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</si>
  <si>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</si>
  <si>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</si>
  <si>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</si>
  <si>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</si>
  <si>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</si>
  <si>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</si>
  <si>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</si>
  <si>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</si>
  <si>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</si>
  <si>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</si>
  <si>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</si>
  <si>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</si>
  <si>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</si>
  <si>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</si>
  <si>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</si>
  <si>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</si>
  <si>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</si>
  <si>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</si>
  <si>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</si>
  <si>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</si>
  <si>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</si>
  <si>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</si>
  <si>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</si>
  <si>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</si>
  <si>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</si>
  <si>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</si>
  <si>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</si>
  <si>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</si>
  <si>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</si>
  <si>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</si>
  <si>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</si>
  <si>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</si>
  <si>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</si>
  <si>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</si>
  <si>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</si>
  <si>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</si>
  <si>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</si>
  <si>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</si>
  <si>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</si>
  <si>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</si>
  <si>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</si>
  <si>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</si>
  <si>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</si>
  <si>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</si>
  <si>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</si>
  <si>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</si>
  <si>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</si>
  <si>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</si>
  <si>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</si>
  <si>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</si>
  <si>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</si>
  <si>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</si>
  <si>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</si>
  <si>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</si>
  <si>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</si>
  <si>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</si>
  <si>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</si>
  <si>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</si>
  <si>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</si>
  <si>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</si>
  <si>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</si>
  <si>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</si>
  <si>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</si>
  <si>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</si>
  <si>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</si>
  <si>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</si>
  <si>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</si>
  <si>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</si>
  <si>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</si>
  <si>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</si>
  <si>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</si>
  <si>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</si>
  <si>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</si>
  <si>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</si>
  <si>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</si>
  <si>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</si>
  <si>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</si>
  <si>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</si>
  <si>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</si>
  <si>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</si>
  <si>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</si>
  <si>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</si>
  <si>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</si>
  <si>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</si>
  <si>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</si>
  <si>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</si>
  <si>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</si>
  <si>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</si>
  <si>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</si>
  <si>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</si>
  <si>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</si>
  <si>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</si>
  <si>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</si>
  <si>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</si>
  <si>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</si>
  <si>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</si>
  <si>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</si>
  <si>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</si>
  <si>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</si>
  <si>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</si>
  <si>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</si>
  <si>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</si>
  <si>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</si>
  <si>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</si>
  <si>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</si>
  <si>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</si>
  <si>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</si>
  <si>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</si>
  <si>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</si>
  <si>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</si>
  <si>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</si>
  <si>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</si>
  <si>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</si>
  <si>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</si>
  <si>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</si>
  <si>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</si>
  <si>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</si>
  <si>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</si>
  <si>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</si>
  <si>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</si>
  <si>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</si>
  <si>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</si>
  <si>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</si>
  <si>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</si>
  <si>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</si>
  <si>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</si>
  <si>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</si>
  <si>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</si>
  <si>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</si>
  <si>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</si>
  <si>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</si>
  <si>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</si>
  <si>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</si>
  <si>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</si>
  <si>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</si>
  <si>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</si>
  <si>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</si>
  <si>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</si>
  <si>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</si>
  <si>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</si>
  <si>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</si>
  <si>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</si>
  <si>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</si>
  <si>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</si>
  <si>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</si>
  <si>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</si>
  <si>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</si>
  <si>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</si>
  <si>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</si>
  <si>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</si>
  <si>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</si>
  <si>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</si>
  <si>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</si>
  <si>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</si>
  <si>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</si>
  <si>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</si>
  <si>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</si>
  <si>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</si>
  <si>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</si>
  <si>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</si>
  <si>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</si>
  <si>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</si>
  <si>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</si>
  <si>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</si>
  <si>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</si>
  <si>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</si>
  <si>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</si>
  <si>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</si>
  <si>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</si>
  <si>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</si>
  <si>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</si>
  <si>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</si>
  <si>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</si>
  <si>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</si>
  <si>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</si>
  <si>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</si>
  <si>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</si>
  <si>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</si>
  <si>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</si>
  <si>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</si>
  <si>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</si>
  <si>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</si>
  <si>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</si>
  <si>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</si>
  <si>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</si>
  <si>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</si>
  <si>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</si>
  <si>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</si>
  <si>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</si>
  <si>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</si>
  <si>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</si>
  <si>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</si>
  <si>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</si>
  <si>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</si>
  <si>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</si>
  <si>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</si>
  <si>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</si>
  <si>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</si>
  <si>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</si>
  <si>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</si>
  <si>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</si>
  <si>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</si>
  <si>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</si>
  <si>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</si>
  <si>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</si>
  <si>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</si>
  <si>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</si>
  <si>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</si>
  <si>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</si>
  <si>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</si>
  <si>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</si>
  <si>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</si>
  <si>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</si>
  <si>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</si>
  <si>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</si>
  <si>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</si>
  <si>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</si>
  <si>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</si>
  <si>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</si>
  <si>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</si>
  <si>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</si>
  <si>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</si>
  <si>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</si>
  <si>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</si>
  <si>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</si>
  <si>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</si>
  <si>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</si>
  <si>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</si>
  <si>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</si>
  <si>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</si>
  <si>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</si>
  <si>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</si>
  <si>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</si>
  <si>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</si>
  <si>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</si>
  <si>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</si>
  <si>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</si>
  <si>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</si>
  <si>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</si>
  <si>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</si>
  <si>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</si>
  <si>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</si>
  <si>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</si>
  <si>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</si>
  <si>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</si>
  <si>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</si>
  <si>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</si>
  <si>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</si>
  <si>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</si>
  <si>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</si>
  <si>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</si>
  <si>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</si>
  <si>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</si>
  <si>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</si>
  <si>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</si>
  <si>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</si>
  <si>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</si>
  <si>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</si>
  <si>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</si>
  <si>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</si>
  <si>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</si>
  <si>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</si>
  <si>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</si>
  <si>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</si>
  <si>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</si>
  <si>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</si>
  <si>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</si>
  <si>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</si>
  <si>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</si>
  <si>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</si>
  <si>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</si>
  <si>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</si>
  <si>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</si>
  <si>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</si>
  <si>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</si>
  <si>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</si>
  <si>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</si>
  <si>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</si>
  <si>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</si>
  <si>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</si>
  <si>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</si>
  <si>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</si>
  <si>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</si>
  <si>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</si>
  <si>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</si>
  <si>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</si>
  <si>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</si>
  <si>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</si>
  <si>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</si>
  <si>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</si>
  <si>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</si>
  <si>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</si>
  <si>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</si>
  <si>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</si>
  <si>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</si>
  <si>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</si>
  <si>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</si>
  <si>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</si>
  <si>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</si>
  <si>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</si>
  <si>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</si>
  <si>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</si>
  <si>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</si>
  <si>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</si>
  <si>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</si>
  <si>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</si>
  <si>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</si>
  <si>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</si>
  <si>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</si>
  <si>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</si>
  <si>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</si>
  <si>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</si>
  <si>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</si>
  <si>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</si>
  <si>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</si>
  <si>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</si>
  <si>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</si>
  <si>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</si>
  <si>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</si>
  <si>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</si>
  <si>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</si>
  <si>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</si>
  <si>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</si>
  <si>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</si>
  <si>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</si>
  <si>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</si>
  <si>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</si>
  <si>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</si>
  <si>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</si>
  <si>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</si>
  <si>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</si>
  <si>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</si>
  <si>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</si>
  <si>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</si>
  <si>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</si>
  <si>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</si>
  <si>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</si>
  <si>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</si>
  <si>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</si>
  <si>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</si>
  <si>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</si>
  <si>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</si>
  <si>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</si>
  <si>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</si>
  <si>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</si>
  <si>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</si>
  <si>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</si>
  <si>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</si>
  <si>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</si>
  <si>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</si>
  <si>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</si>
  <si>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</si>
  <si>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</si>
  <si>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</si>
  <si>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</si>
  <si>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</si>
  <si>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</si>
  <si>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</si>
  <si>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</si>
  <si>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</si>
  <si>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</si>
  <si>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</si>
  <si>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</si>
  <si>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</si>
  <si>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</si>
  <si>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</si>
  <si>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</si>
  <si>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</si>
  <si>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</si>
  <si>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</si>
  <si>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</si>
  <si>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</si>
  <si>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</si>
  <si>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</si>
  <si>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</si>
  <si>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</si>
  <si>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</si>
  <si>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</si>
  <si>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</si>
  <si>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</si>
  <si>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</si>
  <si>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</si>
  <si>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</si>
  <si>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</si>
  <si>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</si>
  <si>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</si>
  <si>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</si>
  <si>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</si>
  <si>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</si>
  <si>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</si>
  <si>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</si>
  <si>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</si>
  <si>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</si>
  <si>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</si>
  <si>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</si>
  <si>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</si>
  <si>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</si>
  <si>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</si>
  <si>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</si>
  <si>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</si>
  <si>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</si>
  <si>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</si>
  <si>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</si>
  <si>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</si>
  <si>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</si>
  <si>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</si>
  <si>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</si>
  <si>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</si>
  <si>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</si>
  <si>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</si>
  <si>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</si>
  <si>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</si>
  <si>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</si>
  <si>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</si>
  <si>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</si>
  <si>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</si>
  <si>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</si>
  <si>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</si>
  <si>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</si>
  <si>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</si>
  <si>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</si>
  <si>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</si>
  <si>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</si>
  <si>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</si>
  <si>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</si>
  <si>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</si>
  <si>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</si>
  <si>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</si>
  <si>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</si>
  <si>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</si>
  <si>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</si>
  <si>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</si>
  <si>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</si>
  <si>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</si>
  <si>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</si>
  <si>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</si>
  <si>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</si>
  <si>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</si>
  <si>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</si>
  <si>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</si>
  <si>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</si>
  <si>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</si>
  <si>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</si>
  <si>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</si>
  <si>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</si>
  <si>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</si>
  <si>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</si>
  <si>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</si>
  <si>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</si>
  <si>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</si>
  <si>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</si>
  <si>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</si>
  <si>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</si>
  <si>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</si>
  <si>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</si>
  <si>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</si>
  <si>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</si>
  <si>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</si>
  <si>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</si>
  <si>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</si>
  <si>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</si>
  <si>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</si>
  <si>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</si>
  <si>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</si>
  <si>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</si>
  <si>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</si>
  <si>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</si>
  <si>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</si>
  <si>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</si>
  <si>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</si>
  <si>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</si>
  <si>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</si>
  <si>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</si>
  <si>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</si>
  <si>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</si>
  <si>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</si>
  <si>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</si>
  <si>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</si>
  <si>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</si>
  <si>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</si>
  <si>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</si>
  <si>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</si>
  <si>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</si>
  <si>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</si>
  <si>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</si>
  <si>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</si>
  <si>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</si>
  <si>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</si>
  <si>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</si>
  <si>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</si>
  <si>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</si>
  <si>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</si>
  <si>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</si>
  <si>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</si>
  <si>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</si>
  <si>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</si>
  <si>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</si>
  <si>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</si>
  <si>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</si>
  <si>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</si>
  <si>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</si>
  <si>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</si>
  <si>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</si>
  <si>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</si>
  <si>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</si>
  <si>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</si>
  <si>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</si>
  <si>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</si>
  <si>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</si>
  <si>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</si>
  <si>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</si>
  <si>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</si>
  <si>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</si>
  <si>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</si>
  <si>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</si>
  <si>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</si>
  <si>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</si>
  <si>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</si>
  <si>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</si>
  <si>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</si>
  <si>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</si>
  <si>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</si>
  <si>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</si>
  <si>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</si>
  <si>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</si>
  <si>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</si>
  <si>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</si>
  <si>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</si>
  <si>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</si>
  <si>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</si>
  <si>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</si>
  <si>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</si>
  <si>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</si>
  <si>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</si>
  <si>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</si>
  <si>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</si>
  <si>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</si>
  <si>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</si>
  <si>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</si>
  <si>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</si>
  <si>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</si>
  <si>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</si>
  <si>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</si>
  <si>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</si>
  <si>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</si>
  <si>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</si>
  <si>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</si>
  <si>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</si>
  <si>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</si>
  <si>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</si>
  <si>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</si>
  <si>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</si>
  <si>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</si>
  <si>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</si>
  <si>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</si>
  <si>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</si>
  <si>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</si>
  <si>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</si>
  <si>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</si>
  <si>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</si>
  <si>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</si>
  <si>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</si>
  <si>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</si>
  <si>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</si>
  <si>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</si>
  <si>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</si>
  <si>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</si>
  <si>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</si>
  <si>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</si>
  <si>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</si>
  <si>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</si>
  <si>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</si>
  <si>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</si>
  <si>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</si>
  <si>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</si>
  <si>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</si>
  <si>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</si>
  <si>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</si>
  <si>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</si>
  <si>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</si>
  <si>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</si>
  <si>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</si>
  <si>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</si>
  <si>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</si>
  <si>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</si>
  <si>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</si>
  <si>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</si>
  <si>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</si>
  <si>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</si>
  <si>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</si>
  <si>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</si>
  <si>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</si>
  <si>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</si>
  <si>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</si>
  <si>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</si>
  <si>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</si>
  <si>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</si>
  <si>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</si>
  <si>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</si>
  <si>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</si>
  <si>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</si>
  <si>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</si>
  <si>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</si>
  <si>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</si>
  <si>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</si>
  <si>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</si>
  <si>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</si>
  <si>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</si>
  <si>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</si>
  <si>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</si>
  <si>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</si>
  <si>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</si>
  <si>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</si>
  <si>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</si>
  <si>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</si>
  <si>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</si>
  <si>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</si>
  <si>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</si>
  <si>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</si>
  <si>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</si>
  <si>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</si>
  <si>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</si>
  <si>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</si>
  <si>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</si>
  <si>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</si>
  <si>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</si>
  <si>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</si>
  <si>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</si>
  <si>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</si>
  <si>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</si>
  <si>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</si>
  <si>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</si>
  <si>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</si>
  <si>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</si>
  <si>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</si>
  <si>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</si>
  <si>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</si>
  <si>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</si>
  <si>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</si>
  <si>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</si>
  <si>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</si>
  <si>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</si>
  <si>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</si>
  <si>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</si>
  <si>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</si>
  <si>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</si>
  <si>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</si>
  <si>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</si>
  <si>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</si>
  <si>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</si>
  <si>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</si>
  <si>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</si>
  <si>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</si>
  <si>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</si>
  <si>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</si>
  <si>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</si>
  <si>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</si>
  <si>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</si>
  <si>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</si>
  <si>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</si>
  <si>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</si>
  <si>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</si>
  <si>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</si>
  <si>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</si>
  <si>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</si>
  <si>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</si>
  <si>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</si>
  <si>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</si>
  <si>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</si>
  <si>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</si>
  <si>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</si>
  <si>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</si>
  <si>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</si>
  <si>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</si>
  <si>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</si>
  <si>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</si>
  <si>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</si>
  <si>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</si>
  <si>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</si>
  <si>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</si>
  <si>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</si>
  <si>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</si>
  <si>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</si>
  <si>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</si>
  <si>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</si>
  <si>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</si>
  <si>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</si>
  <si>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</si>
  <si>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</si>
  <si>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</si>
  <si>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</si>
  <si>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</si>
  <si>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</si>
  <si>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</si>
  <si>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</si>
  <si>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</si>
  <si>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</si>
  <si>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</si>
  <si>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</si>
  <si>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</si>
  <si>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</si>
  <si>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</si>
  <si>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</si>
  <si>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</si>
  <si>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</si>
  <si>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</si>
  <si>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</si>
  <si>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</si>
  <si>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</si>
  <si>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</si>
  <si>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</si>
  <si>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</si>
  <si>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</si>
  <si>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</si>
  <si>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</si>
  <si>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</si>
  <si>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</si>
  <si>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</si>
  <si>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</si>
  <si>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</si>
  <si>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</si>
  <si>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</si>
  <si>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</si>
  <si>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</si>
  <si>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</si>
  <si>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</si>
  <si>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</si>
  <si>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</si>
  <si>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</si>
  <si>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</si>
  <si>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</si>
  <si>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</si>
  <si>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</si>
  <si>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</si>
  <si>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</si>
  <si>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</si>
  <si>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</si>
  <si>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</si>
  <si>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</si>
  <si>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</si>
  <si>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</si>
  <si>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</si>
  <si>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</si>
  <si>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</si>
  <si>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</si>
  <si>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</si>
  <si>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</si>
  <si>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</si>
  <si>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</si>
  <si>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</si>
  <si>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</si>
  <si>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</si>
  <si>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</si>
  <si>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</si>
  <si>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</si>
  <si>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</si>
  <si>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</si>
  <si>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</si>
  <si>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</si>
  <si>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</si>
  <si>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</si>
  <si>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</si>
  <si>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</si>
  <si>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</si>
  <si>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</si>
  <si>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</si>
  <si>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</si>
  <si>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</si>
  <si>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</si>
  <si>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</si>
  <si>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</si>
  <si>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</si>
  <si>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</si>
  <si>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</si>
  <si>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</si>
  <si>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</si>
  <si>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</si>
  <si>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</si>
  <si>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</si>
  <si>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</si>
  <si>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</si>
  <si>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</si>
  <si>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</si>
  <si>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</si>
  <si>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</si>
  <si>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</si>
  <si>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</si>
  <si>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</si>
  <si>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</si>
  <si>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</si>
  <si>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</si>
  <si>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</si>
  <si>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</si>
  <si>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</si>
  <si>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</si>
  <si>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</si>
  <si>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</si>
  <si>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</si>
  <si>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</si>
  <si>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</si>
  <si>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</si>
  <si>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</si>
  <si>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</si>
  <si>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</si>
  <si>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</si>
  <si>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</si>
  <si>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</si>
  <si>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</si>
  <si>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</si>
  <si>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</si>
  <si>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</si>
  <si>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</si>
  <si>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</si>
  <si>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</si>
  <si>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</si>
  <si>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</si>
  <si>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</si>
  <si>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</si>
  <si>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</si>
  <si>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</si>
  <si>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</si>
  <si>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</si>
  <si>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</si>
  <si>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</si>
  <si>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</si>
  <si>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</si>
  <si>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</si>
  <si>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</si>
  <si>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</si>
  <si>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</si>
  <si>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</si>
  <si>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</si>
  <si>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</si>
  <si>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</si>
  <si>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</si>
  <si>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</si>
  <si>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</si>
  <si>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</si>
  <si>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</si>
  <si>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</si>
  <si>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</si>
  <si>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</si>
  <si>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</si>
  <si>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</si>
  <si>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</si>
  <si>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</si>
  <si>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</si>
  <si>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</si>
  <si>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</si>
  <si>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</si>
  <si>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</si>
  <si>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</si>
  <si>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</si>
  <si>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</si>
  <si>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</si>
  <si>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</si>
  <si>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</si>
  <si>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</si>
  <si>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</si>
  <si>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</si>
  <si>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</si>
  <si>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</si>
  <si>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</si>
  <si>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</si>
  <si>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</si>
  <si>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</si>
  <si>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</si>
  <si>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</si>
  <si>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</si>
  <si>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</si>
  <si>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</si>
  <si>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</si>
  <si>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</si>
  <si>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</si>
  <si>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</si>
  <si>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</si>
  <si>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</si>
  <si>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</si>
  <si>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</si>
  <si>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</si>
  <si>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</si>
  <si>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</si>
  <si>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</si>
  <si>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</si>
  <si>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</si>
  <si>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</si>
  <si>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</si>
  <si>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</si>
  <si>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</si>
  <si>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</si>
  <si>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</si>
  <si>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</si>
  <si>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</si>
  <si>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</si>
  <si>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</si>
  <si>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</si>
  <si>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</si>
  <si>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</si>
  <si>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</si>
  <si>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</si>
  <si>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</si>
  <si>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</si>
  <si>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</si>
  <si>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</si>
  <si>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</si>
  <si>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</si>
  <si>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</si>
  <si>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</si>
  <si>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</si>
  <si>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</si>
  <si>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</si>
  <si>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</si>
  <si>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</si>
  <si>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</si>
  <si>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</si>
  <si>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</si>
  <si>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</si>
  <si>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</si>
  <si>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</si>
  <si>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</si>
  <si>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</si>
  <si>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</si>
  <si>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</si>
  <si>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</si>
  <si>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</si>
  <si>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</si>
  <si>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</si>
  <si>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</si>
  <si>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</si>
  <si>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</si>
  <si>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</si>
  <si>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</si>
  <si>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</si>
  <si>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</si>
  <si>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</si>
  <si>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</si>
  <si>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</si>
  <si>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</si>
  <si>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</si>
  <si>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</si>
  <si>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</si>
  <si>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</si>
  <si>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</si>
  <si>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</si>
  <si>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</si>
  <si>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</si>
  <si>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</si>
  <si>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</si>
  <si>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</si>
  <si>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</si>
  <si>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</si>
  <si>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</si>
  <si>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</si>
  <si>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</si>
  <si>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</si>
  <si>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</si>
  <si>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</si>
  <si>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</si>
  <si>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</si>
  <si>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</si>
  <si>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</si>
  <si>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</si>
  <si>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</si>
  <si>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</si>
  <si>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</si>
  <si>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</si>
  <si>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</si>
  <si>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</si>
  <si>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</si>
  <si>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</si>
  <si>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</si>
  <si>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</si>
  <si>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</si>
  <si>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</si>
  <si>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</si>
  <si>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</si>
  <si>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</si>
  <si>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</si>
  <si>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</si>
  <si>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</si>
  <si>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</si>
  <si>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</si>
  <si>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</si>
  <si>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</si>
  <si>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</si>
  <si>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</si>
  <si>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</si>
  <si>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</si>
  <si>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</si>
  <si>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</si>
  <si>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</si>
  <si>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</si>
  <si>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</si>
  <si>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</si>
  <si>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</si>
  <si>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</si>
  <si>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</si>
  <si>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</si>
  <si>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</si>
  <si>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</si>
  <si>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</si>
  <si>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</si>
  <si>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</si>
  <si>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</si>
  <si>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</si>
  <si>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</si>
  <si>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</si>
  <si>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</si>
  <si>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</si>
  <si>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</si>
  <si>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</si>
  <si>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</si>
  <si>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</si>
  <si>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</si>
  <si>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</si>
  <si>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</si>
  <si>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</si>
  <si>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</si>
  <si>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</si>
  <si>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</si>
  <si>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</si>
  <si>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</si>
  <si>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</si>
  <si>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</si>
  <si>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</si>
  <si>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</si>
  <si>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</si>
  <si>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</si>
  <si>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</si>
  <si>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</si>
  <si>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</si>
  <si>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</si>
  <si>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</si>
  <si>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</si>
  <si>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</si>
  <si>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</si>
  <si>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</si>
  <si>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</si>
  <si>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</si>
  <si>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</si>
  <si>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</si>
  <si>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</si>
  <si>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</si>
  <si>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</si>
  <si>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</si>
  <si>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</si>
  <si>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</si>
  <si>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</si>
  <si>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</si>
  <si>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</si>
  <si>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</si>
  <si>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</si>
  <si>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</si>
  <si>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</si>
  <si>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</si>
  <si>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</si>
  <si>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</si>
  <si>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</si>
  <si>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</si>
  <si>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</si>
  <si>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</si>
  <si>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</si>
  <si>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</si>
  <si>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</si>
  <si>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</si>
  <si>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</si>
  <si>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</si>
  <si>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</si>
  <si>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</si>
  <si>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</si>
  <si>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</si>
  <si>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</si>
  <si>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</si>
  <si>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</si>
  <si>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</si>
  <si>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</si>
  <si>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</si>
  <si>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</si>
  <si>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</si>
  <si>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</si>
  <si>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</si>
  <si>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</si>
  <si>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</si>
  <si>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</si>
  <si>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</si>
  <si>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</si>
  <si>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</si>
  <si>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</si>
  <si>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</si>
  <si>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</si>
  <si>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</si>
  <si>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</si>
  <si>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</si>
  <si>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</si>
  <si>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</si>
  <si>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</si>
  <si>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</si>
  <si>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</si>
  <si>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</si>
  <si>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</si>
  <si>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</si>
  <si>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</si>
  <si>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</si>
  <si>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</si>
  <si>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</si>
  <si>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</si>
  <si>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</si>
  <si>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</si>
  <si>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</si>
  <si>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</si>
  <si>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</si>
  <si>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</si>
  <si>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</si>
  <si>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</si>
  <si>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</si>
  <si>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</si>
  <si>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</si>
  <si>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</si>
  <si>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</si>
  <si>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</si>
  <si>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</si>
  <si>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</si>
  <si>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</si>
  <si>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</si>
  <si>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</si>
  <si>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</si>
  <si>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</si>
  <si>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</si>
  <si>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</si>
  <si>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</si>
  <si>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</si>
  <si>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</si>
  <si>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</si>
  <si>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</si>
  <si>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</si>
  <si>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</si>
  <si>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</si>
  <si>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</si>
  <si>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</si>
  <si>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</si>
  <si>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</si>
  <si>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</si>
  <si>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</si>
  <si>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</si>
  <si>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</si>
  <si>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</si>
  <si>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</si>
  <si>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</si>
  <si>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</si>
  <si>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</si>
  <si>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</si>
  <si>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</si>
  <si>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</si>
  <si>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</si>
  <si>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</si>
  <si>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</si>
  <si>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</si>
  <si>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</si>
  <si>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</si>
  <si>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</si>
  <si>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</si>
  <si>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</si>
  <si>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</si>
  <si>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</si>
  <si>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</si>
  <si>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</si>
  <si>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</si>
  <si>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</si>
  <si>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</si>
  <si>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</si>
  <si>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</si>
  <si>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</si>
  <si>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</si>
  <si>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</si>
  <si>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</si>
  <si>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</si>
  <si>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</si>
  <si>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</si>
  <si>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</si>
  <si>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</si>
  <si>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</si>
  <si>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</si>
  <si>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</si>
  <si>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</si>
  <si>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</si>
  <si>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</si>
  <si>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</si>
  <si>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</si>
  <si>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</si>
  <si>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</si>
  <si>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</si>
  <si>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</si>
  <si>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</si>
  <si>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</si>
  <si>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</si>
  <si>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</si>
  <si>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</si>
  <si>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</si>
  <si>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</si>
  <si>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</si>
  <si>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</si>
  <si>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</si>
  <si>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</si>
  <si>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</si>
  <si>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</si>
  <si>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</si>
  <si>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</si>
  <si>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</si>
  <si>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</si>
  <si>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</si>
  <si>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</si>
  <si>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</si>
  <si>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</si>
  <si>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</si>
  <si>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</si>
  <si>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</si>
  <si>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</si>
  <si>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</si>
  <si>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</si>
  <si>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</si>
  <si>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</si>
  <si>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</si>
  <si>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</si>
  <si>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</si>
  <si>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</si>
  <si>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</si>
  <si>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</si>
  <si>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</si>
  <si>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</si>
  <si>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</si>
  <si>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</si>
  <si>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</si>
  <si>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</si>
  <si>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</si>
  <si>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</si>
  <si>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</si>
  <si>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</si>
  <si>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</si>
  <si>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</si>
  <si>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</si>
  <si>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</si>
  <si>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</si>
  <si>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</si>
  <si>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</si>
  <si>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</si>
  <si>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</si>
  <si>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</si>
  <si>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</si>
  <si>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</si>
  <si>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</si>
  <si>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</si>
  <si>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</si>
  <si>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</si>
  <si>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</si>
  <si>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</si>
  <si>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</si>
  <si>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</si>
  <si>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</si>
  <si>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</si>
  <si>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</si>
  <si>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</si>
  <si>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</si>
  <si>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</si>
  <si>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</si>
  <si>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</si>
  <si>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</si>
  <si>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</si>
  <si>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</si>
  <si>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</si>
  <si>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</si>
  <si>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</si>
  <si>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</si>
  <si>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</si>
  <si>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</si>
  <si>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</si>
  <si>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</si>
  <si>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</si>
  <si>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</si>
  <si>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</si>
  <si>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</si>
  <si>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</si>
  <si>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</si>
  <si>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</si>
  <si>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</si>
  <si>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</si>
  <si>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</si>
  <si>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</si>
  <si>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</si>
  <si>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</si>
  <si>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</si>
  <si>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</si>
  <si>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</si>
  <si>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</si>
  <si>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</si>
  <si>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</si>
  <si>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</si>
  <si>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</si>
  <si>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</si>
  <si>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</si>
  <si>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</si>
  <si>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</si>
  <si>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</si>
  <si>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</si>
  <si>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</si>
  <si>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</si>
  <si>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</si>
  <si>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</si>
  <si>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</si>
  <si>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</si>
  <si>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</si>
  <si>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</si>
  <si>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</si>
  <si>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</si>
  <si>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</si>
  <si>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</si>
  <si>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</si>
  <si>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</si>
  <si>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</si>
  <si>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</si>
  <si>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</si>
  <si>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</si>
  <si>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</si>
  <si>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</si>
  <si>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</si>
  <si>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</si>
  <si>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</si>
  <si>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</si>
  <si>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</si>
  <si>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</si>
  <si>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</si>
  <si>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</si>
  <si>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</si>
  <si>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</si>
  <si>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</si>
  <si>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</si>
  <si>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</si>
  <si>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</si>
  <si>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</si>
  <si>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</si>
  <si>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</si>
  <si>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</si>
  <si>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</si>
  <si>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</si>
  <si>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</si>
  <si>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</si>
  <si>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</si>
  <si>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</si>
  <si>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</si>
  <si>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</si>
  <si>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</si>
  <si>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</si>
  <si>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</si>
  <si>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</si>
  <si>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</si>
  <si>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</si>
  <si>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</si>
  <si>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</si>
  <si>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</si>
  <si>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</si>
  <si>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</si>
  <si>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</si>
  <si>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</si>
  <si>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</si>
  <si>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</si>
  <si>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</si>
  <si>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</si>
  <si>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</si>
  <si>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</si>
  <si>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</si>
  <si>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</si>
  <si>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</si>
  <si>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</si>
  <si>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</si>
  <si>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</si>
  <si>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</si>
  <si>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</si>
  <si>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</si>
  <si>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</si>
  <si>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</si>
  <si>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</si>
  <si>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</si>
  <si>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</si>
  <si>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</si>
  <si>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</si>
  <si>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</si>
  <si>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</si>
  <si>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</si>
  <si>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</si>
  <si>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</si>
  <si>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</si>
  <si>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</si>
  <si>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</si>
  <si>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</si>
  <si>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</si>
  <si>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</si>
  <si>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</si>
  <si>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</si>
  <si>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</si>
  <si>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</si>
  <si>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</si>
  <si>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</si>
  <si>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</si>
  <si>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</si>
  <si>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</si>
  <si>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</si>
  <si>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</si>
  <si>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</si>
  <si>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</si>
  <si>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</si>
  <si>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</si>
  <si>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</si>
  <si>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</si>
  <si>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</si>
  <si>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</si>
  <si>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</si>
  <si>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</si>
  <si>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</si>
  <si>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</si>
  <si>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</si>
  <si>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</si>
  <si>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</si>
  <si>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</si>
  <si>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</si>
  <si>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</si>
  <si>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</si>
  <si>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</si>
  <si>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</si>
  <si>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</si>
  <si>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</si>
  <si>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</si>
  <si>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</si>
  <si>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</si>
  <si>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</si>
  <si>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</si>
  <si>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</si>
  <si>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</si>
  <si>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</si>
  <si>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</si>
  <si>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</si>
  <si>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</si>
  <si>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</si>
  <si>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</si>
  <si>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</si>
  <si>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</si>
  <si>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</si>
  <si>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</si>
  <si>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</si>
  <si>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</si>
  <si>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</si>
  <si>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</si>
  <si>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</si>
  <si>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</si>
  <si>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</si>
  <si>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</si>
  <si>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</si>
  <si>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</si>
  <si>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</si>
  <si>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</si>
  <si>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</si>
  <si>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</si>
  <si>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</si>
  <si>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</si>
  <si>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</si>
  <si>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</si>
  <si>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</si>
  <si>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</si>
  <si>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</si>
  <si>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</si>
  <si>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</si>
  <si>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</si>
  <si>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</si>
  <si>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</si>
  <si>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</si>
  <si>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</si>
  <si>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</si>
  <si>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</si>
  <si>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</si>
  <si>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</si>
  <si>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</si>
  <si>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</si>
  <si>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</si>
  <si>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</si>
  <si>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</si>
  <si>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</si>
  <si>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</si>
  <si>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</si>
  <si>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</si>
  <si>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</si>
  <si>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</si>
  <si>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</si>
  <si>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</si>
  <si>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</si>
  <si>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</si>
  <si>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</si>
  <si>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</si>
  <si>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</si>
  <si>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</si>
  <si>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</si>
  <si>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</si>
  <si>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</si>
  <si>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</si>
  <si>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</si>
  <si>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</si>
  <si>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</si>
  <si>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</si>
  <si>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</si>
  <si>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</si>
  <si>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</si>
  <si>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</si>
  <si>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</si>
  <si>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</si>
  <si>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</si>
  <si>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</si>
  <si>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</si>
  <si>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</si>
  <si>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</si>
  <si>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</si>
  <si>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</si>
  <si>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</si>
  <si>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</si>
  <si>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</si>
  <si>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</si>
  <si>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</si>
  <si>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</si>
  <si>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</si>
  <si>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</si>
  <si>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</si>
  <si>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</si>
  <si>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</si>
  <si>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</si>
  <si>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</si>
  <si>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</si>
  <si>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</si>
  <si>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</si>
  <si>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</si>
  <si>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</si>
  <si>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</si>
  <si>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</si>
  <si>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</si>
  <si>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</si>
  <si>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</si>
  <si>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</si>
  <si>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</si>
  <si>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</si>
  <si>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</si>
  <si>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</si>
  <si>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</si>
  <si>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</si>
  <si>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</si>
  <si>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</si>
  <si>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</si>
  <si>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</si>
  <si>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</si>
  <si>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</si>
  <si>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</si>
  <si>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</si>
  <si>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</si>
  <si>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</si>
  <si>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</si>
  <si>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</si>
  <si>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</si>
  <si>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</si>
  <si>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</si>
  <si>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</si>
  <si>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</si>
  <si>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</si>
  <si>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</si>
  <si>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</si>
  <si>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</si>
  <si>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</si>
  <si>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</si>
  <si>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</si>
  <si>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</si>
  <si>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</si>
  <si>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</si>
  <si>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</si>
  <si>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</si>
  <si>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</si>
  <si>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</si>
  <si>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</si>
  <si>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</si>
  <si>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</si>
  <si>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</si>
  <si>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</si>
  <si>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</si>
  <si>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</si>
  <si>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</si>
  <si>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</si>
  <si>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</si>
  <si>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</si>
  <si>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</si>
  <si>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</si>
  <si>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</si>
  <si>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</si>
  <si>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</si>
  <si>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</si>
  <si>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</si>
  <si>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</si>
  <si>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</si>
  <si>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</si>
  <si>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</si>
  <si>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</si>
  <si>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</si>
  <si>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</si>
  <si>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</si>
  <si>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</si>
  <si>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</si>
  <si>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</si>
  <si>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</si>
  <si>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</si>
  <si>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</si>
  <si>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</si>
  <si>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</si>
  <si>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</si>
  <si>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</si>
  <si>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</si>
  <si>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</si>
  <si>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</si>
  <si>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</si>
  <si>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</si>
  <si>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</si>
  <si>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</si>
  <si>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</si>
  <si>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</si>
  <si>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</si>
  <si>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</si>
  <si>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</si>
  <si>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</si>
  <si>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</si>
  <si>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</si>
  <si>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</si>
  <si>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</si>
  <si>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</si>
  <si>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</si>
  <si>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</si>
  <si>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</si>
  <si>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</si>
  <si>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</si>
  <si>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</si>
  <si>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</si>
  <si>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</si>
  <si>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</si>
  <si>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</si>
  <si>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</si>
  <si>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</si>
  <si>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</si>
  <si>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</si>
  <si>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</si>
  <si>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</si>
  <si>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</si>
  <si>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</si>
  <si>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</si>
  <si>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</si>
  <si>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</si>
  <si>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</si>
  <si>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</si>
  <si>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</si>
  <si>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</si>
  <si>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</si>
  <si>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</si>
  <si>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</si>
  <si>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</si>
  <si>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</si>
  <si>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</si>
  <si>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</si>
  <si>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</si>
  <si>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</si>
  <si>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</si>
  <si>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</si>
  <si>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</si>
  <si>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</si>
  <si>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</si>
  <si>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</si>
  <si>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</si>
  <si>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</si>
  <si>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</si>
  <si>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</si>
  <si>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</si>
  <si>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</si>
  <si>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</si>
  <si>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</si>
  <si>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</si>
  <si>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</si>
  <si>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</si>
  <si>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</si>
  <si>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</si>
  <si>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</si>
  <si>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</si>
  <si>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</si>
  <si>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</si>
  <si>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</si>
  <si>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</si>
  <si>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</si>
  <si>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</si>
  <si>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</si>
  <si>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</si>
  <si>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</si>
  <si>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</si>
  <si>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</si>
  <si>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</si>
  <si>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</si>
  <si>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</si>
  <si>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</si>
  <si>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</si>
  <si>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</si>
  <si>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</si>
  <si>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</si>
  <si>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</si>
  <si>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</si>
  <si>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</si>
  <si>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</si>
  <si>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</si>
  <si>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</si>
  <si>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</si>
  <si>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</si>
  <si>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</si>
  <si>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</si>
  <si>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</si>
  <si>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</si>
  <si>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</si>
  <si>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</si>
  <si>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</si>
  <si>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</si>
  <si>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</si>
  <si>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</si>
  <si>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</si>
  <si>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</si>
  <si>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</si>
  <si>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</si>
  <si>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</si>
  <si>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</si>
  <si>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</si>
  <si>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</si>
  <si>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</si>
  <si>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</si>
  <si>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</si>
  <si>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</si>
  <si>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</si>
  <si>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</si>
  <si>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</si>
  <si>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</si>
  <si>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</si>
  <si>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</si>
  <si>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</si>
  <si>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</si>
  <si>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</si>
  <si>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</si>
  <si>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</si>
  <si>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</si>
  <si>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</si>
  <si>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</si>
  <si>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</si>
  <si>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</si>
  <si>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</si>
  <si>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</si>
  <si>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</si>
  <si>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</si>
  <si>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</si>
  <si>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</si>
  <si>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</si>
  <si>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</si>
  <si>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</si>
  <si>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</si>
  <si>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</si>
  <si>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</si>
  <si>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</si>
  <si>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</si>
  <si>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</si>
  <si>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</si>
  <si>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</si>
  <si>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</si>
  <si>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</si>
  <si>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</si>
  <si>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</si>
  <si>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</si>
  <si>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</si>
  <si>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</si>
  <si>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</si>
  <si>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</si>
  <si>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</si>
  <si>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</si>
  <si>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</si>
  <si>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</si>
  <si>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</si>
  <si>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</si>
  <si>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</si>
  <si>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</si>
  <si>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</si>
  <si>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</si>
  <si>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</si>
  <si>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</si>
  <si>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</si>
  <si>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</si>
  <si>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</si>
  <si>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</si>
  <si>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</si>
  <si>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</si>
  <si>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</si>
  <si>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</si>
  <si>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</si>
  <si>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</si>
  <si>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</si>
  <si>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</si>
  <si>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</si>
  <si>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</si>
  <si>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</si>
  <si>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</si>
  <si>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</si>
  <si>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</si>
  <si>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</si>
  <si>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</si>
  <si>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</si>
  <si>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</si>
  <si>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</si>
  <si>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</si>
  <si>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</si>
  <si>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</si>
  <si>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</si>
  <si>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</si>
  <si>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</si>
  <si>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</si>
  <si>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</si>
  <si>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</si>
  <si>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</si>
  <si>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</si>
  <si>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</si>
  <si>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</si>
  <si>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</si>
  <si>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</si>
  <si>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</si>
  <si>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</si>
  <si>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</si>
  <si>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</si>
  <si>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</si>
  <si>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</si>
  <si>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</si>
  <si>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</si>
  <si>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</si>
  <si>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</si>
  <si>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</si>
  <si>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</si>
  <si>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</si>
  <si>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</si>
  <si>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</si>
  <si>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</si>
  <si>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</si>
  <si>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</si>
  <si>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</si>
  <si>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</si>
  <si>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</si>
  <si>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</si>
  <si>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</si>
  <si>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</si>
  <si>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</si>
  <si>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</si>
  <si>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</si>
  <si>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</si>
  <si>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</si>
  <si>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</si>
  <si>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</si>
  <si>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</si>
  <si>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</si>
  <si>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</si>
  <si>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</si>
  <si>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</si>
  <si>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</si>
  <si>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</si>
  <si>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</si>
  <si>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</si>
  <si>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</si>
  <si>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</si>
  <si>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</si>
  <si>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</si>
  <si>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</si>
  <si>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</si>
  <si>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</si>
  <si>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</si>
  <si>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</si>
  <si>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</si>
  <si>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</si>
  <si>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</si>
  <si>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</si>
  <si>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</si>
  <si>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</si>
  <si>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</si>
  <si>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</si>
  <si>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</si>
  <si>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</si>
  <si>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</si>
  <si>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</si>
  <si>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</si>
  <si>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</si>
  <si>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</si>
  <si>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</si>
  <si>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</si>
  <si>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</si>
  <si>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</si>
  <si>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</si>
  <si>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</si>
  <si>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</si>
  <si>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</si>
  <si>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</si>
  <si>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</si>
  <si>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</si>
  <si>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</si>
  <si>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</si>
  <si>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</si>
  <si>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</si>
  <si>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</si>
  <si>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</si>
  <si>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</si>
  <si>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</si>
  <si>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</si>
  <si>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</si>
  <si>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</si>
  <si>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</si>
  <si>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</si>
  <si>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</si>
  <si>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</si>
  <si>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</si>
  <si>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</si>
  <si>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</si>
  <si>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</si>
  <si>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</si>
  <si>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</si>
  <si>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</si>
  <si>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</si>
  <si>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</si>
  <si>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</si>
  <si>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</si>
  <si>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</si>
  <si>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</si>
  <si>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</si>
  <si>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</si>
  <si>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</si>
  <si>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</si>
  <si>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</si>
  <si>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</si>
  <si>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</si>
  <si>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</si>
  <si>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</si>
  <si>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</si>
  <si>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</si>
  <si>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</si>
  <si>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</si>
  <si>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</si>
  <si>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</si>
  <si>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</si>
  <si>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</si>
  <si>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</si>
  <si>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</si>
  <si>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</si>
  <si>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</si>
  <si>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</si>
  <si>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</si>
  <si>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</si>
  <si>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</si>
  <si>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</si>
  <si>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</si>
  <si>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</si>
  <si>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</si>
  <si>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</si>
  <si>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</si>
  <si>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</si>
  <si>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</si>
  <si>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</si>
  <si>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</si>
  <si>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</si>
  <si>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</si>
  <si>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</si>
  <si>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</si>
  <si>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</si>
  <si>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</si>
  <si>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</si>
  <si>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</si>
  <si>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</si>
  <si>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</si>
  <si>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</si>
  <si>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</si>
  <si>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</si>
  <si>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</si>
  <si>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</si>
  <si>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</si>
  <si>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</si>
  <si>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</si>
  <si>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</si>
  <si>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</si>
  <si>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</si>
  <si>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</si>
  <si>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</si>
  <si>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</si>
  <si>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</si>
  <si>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</si>
  <si>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</si>
  <si>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</si>
  <si>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</si>
  <si>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</si>
  <si>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</si>
  <si>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</si>
  <si>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</si>
  <si>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</si>
  <si>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</si>
  <si>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</si>
  <si>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</si>
  <si>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</si>
  <si>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</si>
  <si>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</si>
  <si>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</si>
  <si>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</si>
  <si>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</si>
  <si>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</si>
  <si>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</si>
  <si>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</si>
  <si>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</si>
  <si>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</si>
  <si>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</si>
  <si>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</si>
  <si>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</si>
  <si>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</si>
  <si>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</si>
  <si>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</si>
  <si>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</si>
  <si>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</si>
  <si>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</si>
  <si>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</si>
  <si>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</si>
  <si>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</si>
  <si>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</si>
  <si>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</si>
  <si>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</si>
  <si>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</si>
  <si>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</si>
  <si>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</si>
  <si>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</si>
  <si>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</si>
  <si>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</si>
  <si>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</si>
  <si>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</si>
  <si>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</si>
  <si>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</si>
  <si>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</si>
  <si>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</si>
  <si>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</si>
  <si>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</si>
  <si>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</si>
  <si>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</si>
  <si>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</si>
  <si>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</si>
  <si>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</si>
  <si>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</si>
  <si>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</si>
  <si>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</si>
  <si>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</si>
  <si>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</si>
  <si>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</si>
  <si>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</si>
  <si>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</si>
  <si>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</si>
  <si>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</si>
  <si>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</si>
  <si>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</si>
  <si>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</si>
  <si>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</si>
  <si>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</si>
  <si>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</si>
  <si>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</si>
  <si>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</si>
  <si>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</si>
  <si>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</si>
  <si>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</si>
  <si>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</si>
  <si>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</si>
  <si>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</si>
  <si>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</si>
  <si>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</si>
  <si>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</si>
  <si>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</si>
  <si>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</si>
  <si>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</si>
  <si>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</si>
  <si>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</si>
  <si>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</si>
  <si>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</si>
  <si>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</si>
  <si>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</si>
  <si>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</si>
  <si>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</si>
  <si>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</si>
  <si>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</si>
  <si>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</si>
  <si>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</si>
  <si>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</si>
  <si>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</si>
  <si>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</si>
  <si>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</si>
  <si>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</si>
  <si>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</si>
  <si>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</si>
  <si>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</si>
  <si>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</si>
  <si>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</si>
  <si>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</si>
  <si>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</si>
  <si>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</si>
  <si>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</si>
  <si>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</si>
  <si>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</si>
  <si>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</si>
  <si>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</si>
  <si>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</si>
  <si>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</si>
  <si>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</si>
  <si>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</si>
  <si>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</si>
  <si>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</si>
  <si>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</si>
  <si>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</si>
  <si>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</si>
  <si>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</si>
  <si>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</si>
  <si>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</si>
  <si>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</si>
  <si>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</si>
  <si>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</si>
  <si>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</si>
  <si>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</si>
  <si>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</si>
  <si>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</si>
  <si>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</si>
  <si>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</si>
  <si>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</si>
  <si>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</si>
  <si>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</si>
  <si>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</si>
  <si>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</si>
  <si>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</si>
  <si>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</si>
  <si>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</si>
  <si>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</si>
  <si>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</si>
  <si>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</si>
  <si>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</si>
  <si>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</si>
  <si>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</si>
  <si>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</si>
  <si>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</si>
  <si>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</si>
  <si>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</si>
  <si>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</si>
  <si>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</si>
  <si>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</si>
  <si>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</si>
  <si>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</si>
  <si>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</si>
  <si>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</si>
  <si>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</si>
  <si>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</si>
  <si>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</si>
  <si>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</si>
  <si>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</si>
  <si>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</si>
  <si>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</si>
  <si>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</si>
  <si>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</si>
  <si>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</si>
  <si>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</si>
  <si>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</si>
  <si>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</si>
  <si>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</si>
  <si>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</si>
  <si>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</si>
  <si>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</si>
  <si>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</si>
  <si>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</si>
  <si>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</si>
  <si>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</si>
  <si>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</si>
  <si>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</si>
  <si>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</si>
  <si>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</si>
  <si>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</si>
  <si>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</si>
  <si>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</si>
  <si>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</si>
  <si>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</si>
  <si>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</si>
  <si>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</si>
  <si>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</si>
  <si>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</si>
  <si>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</si>
  <si>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</si>
  <si>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</si>
  <si>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</si>
  <si>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</si>
  <si>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</si>
  <si>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</si>
  <si>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</si>
  <si>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</si>
  <si>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</si>
  <si>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</si>
  <si>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</si>
  <si>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</si>
  <si>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</si>
  <si>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</si>
  <si>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</si>
  <si>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</si>
  <si>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</si>
  <si>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</si>
  <si>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</si>
  <si>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</si>
  <si>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</si>
  <si>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</si>
  <si>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</si>
  <si>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</si>
  <si>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</si>
  <si>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</si>
  <si>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</si>
  <si>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</si>
  <si>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</si>
  <si>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</si>
  <si>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</si>
  <si>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</si>
  <si>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</si>
  <si>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</si>
  <si>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</si>
  <si>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</si>
  <si>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</si>
  <si>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</si>
  <si>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</si>
  <si>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</si>
  <si>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</si>
  <si>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</si>
  <si>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</si>
  <si>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</si>
  <si>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</si>
  <si>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</si>
  <si>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</si>
  <si>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</si>
  <si>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</si>
  <si>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</si>
  <si>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</si>
  <si>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</si>
  <si>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</si>
  <si>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</si>
  <si>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</si>
  <si>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</si>
  <si>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</si>
  <si>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</si>
  <si>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</si>
  <si>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</si>
  <si>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</si>
  <si>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</si>
  <si>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</si>
  <si>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</si>
  <si>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</si>
  <si>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</si>
  <si>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</si>
  <si>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</si>
  <si>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</si>
  <si>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</si>
  <si>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</si>
  <si>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</si>
  <si>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</si>
  <si>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</si>
  <si>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</si>
  <si>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</si>
  <si>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</si>
  <si>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</si>
  <si>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</si>
  <si>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</si>
  <si>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</si>
  <si>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</si>
  <si>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</si>
  <si>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</si>
  <si>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</si>
  <si>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</si>
  <si>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</si>
  <si>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</si>
  <si>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</si>
  <si>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</si>
  <si>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</si>
  <si>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</si>
  <si>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</si>
  <si>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</si>
  <si>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</si>
  <si>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</si>
  <si>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</si>
  <si>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</si>
  <si>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</si>
  <si>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</si>
  <si>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</si>
  <si>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</si>
  <si>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</si>
  <si>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</si>
  <si>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</si>
  <si>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</si>
  <si>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</si>
  <si>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</si>
  <si>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</si>
  <si>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</si>
  <si>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</si>
  <si>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</si>
  <si>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</si>
  <si>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</si>
  <si>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</si>
  <si>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</si>
  <si>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</si>
  <si>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</si>
  <si>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</si>
  <si>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</si>
  <si>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</si>
  <si>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</si>
  <si>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</si>
  <si>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</si>
  <si>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</si>
  <si>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</si>
  <si>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</si>
  <si>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</si>
  <si>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</si>
  <si>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</si>
  <si>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</si>
  <si>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</si>
  <si>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</si>
  <si>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</si>
  <si>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</si>
  <si>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</si>
  <si>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</si>
  <si>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</si>
  <si>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</si>
  <si>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</si>
  <si>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</si>
  <si>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</si>
  <si>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</si>
  <si>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</si>
  <si>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</si>
  <si>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</si>
  <si>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</si>
  <si>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</si>
  <si>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</si>
  <si>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</si>
  <si>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</si>
  <si>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</si>
  <si>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</si>
  <si>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</si>
  <si>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</si>
  <si>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</si>
  <si>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</si>
  <si>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</si>
  <si>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</si>
  <si>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</si>
  <si>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</si>
  <si>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</si>
  <si>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</si>
  <si>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</si>
  <si>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</si>
  <si>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</si>
  <si>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</si>
  <si>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</si>
  <si>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</si>
  <si>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</si>
  <si>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</si>
  <si>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</si>
  <si>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</si>
  <si>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</si>
  <si>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</si>
  <si>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</si>
  <si>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</si>
  <si>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</si>
  <si>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</si>
  <si>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</si>
  <si>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</si>
  <si>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</si>
  <si>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</si>
  <si>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</si>
  <si>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</si>
  <si>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</si>
  <si>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</si>
  <si>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</si>
  <si>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</si>
  <si>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</si>
  <si>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</si>
  <si>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</si>
  <si>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</si>
  <si>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</si>
  <si>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</si>
  <si>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</si>
  <si>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</si>
  <si>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</si>
  <si>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</si>
  <si>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</si>
  <si>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</si>
  <si>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</si>
  <si>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</si>
  <si>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</si>
  <si>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</si>
  <si>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</si>
  <si>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</si>
  <si>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</si>
  <si>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</si>
  <si>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</si>
  <si>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</si>
  <si>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</si>
  <si>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</si>
  <si>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</si>
  <si>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</si>
  <si>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</si>
  <si>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</si>
  <si>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</si>
  <si>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</si>
  <si>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</si>
  <si>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</si>
  <si>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</si>
  <si>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</si>
  <si>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</si>
  <si>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</si>
  <si>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</si>
  <si>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</si>
  <si>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</si>
  <si>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</si>
  <si>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</si>
  <si>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</si>
  <si>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</si>
  <si>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</si>
  <si>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</si>
  <si>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</si>
  <si>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</si>
  <si>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</si>
  <si>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</si>
  <si>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</si>
  <si>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</si>
  <si>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</si>
  <si>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</si>
  <si>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</si>
  <si>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</si>
  <si>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</si>
  <si>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</si>
  <si>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</si>
  <si>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</si>
  <si>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</si>
  <si>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</si>
  <si>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</si>
  <si>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</si>
  <si>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</si>
  <si>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</si>
  <si>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</si>
  <si>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</si>
  <si>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</si>
  <si>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</si>
  <si>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</si>
  <si>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</si>
  <si>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</si>
  <si>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</si>
  <si>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</si>
  <si>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</si>
  <si>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</si>
  <si>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</si>
  <si>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</si>
  <si>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</si>
  <si>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</si>
  <si>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</si>
  <si>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</si>
  <si>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</si>
  <si>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</si>
  <si>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</si>
  <si>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</si>
  <si>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</si>
  <si>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</si>
  <si>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</si>
  <si>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</si>
  <si>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</si>
  <si>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</si>
  <si>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</si>
  <si>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</si>
  <si>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</si>
  <si>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</si>
  <si>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</si>
  <si>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</si>
  <si>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</si>
  <si>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</si>
  <si>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</si>
  <si>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</si>
  <si>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</si>
  <si>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</si>
  <si>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</si>
  <si>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</si>
  <si>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</si>
  <si>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</si>
  <si>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</si>
  <si>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</si>
  <si>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</si>
  <si>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</si>
  <si>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</si>
  <si>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</si>
  <si>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</si>
  <si>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</si>
  <si>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</si>
  <si>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</si>
  <si>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</si>
  <si>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</si>
  <si>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</si>
  <si>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</si>
  <si>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</si>
  <si>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</si>
  <si>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</si>
  <si>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</si>
  <si>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</si>
  <si>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</si>
  <si>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</si>
  <si>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</si>
  <si>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</si>
  <si>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</si>
  <si>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</si>
  <si>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</si>
  <si>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</si>
  <si>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</si>
  <si>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</si>
  <si>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</si>
  <si>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</si>
  <si>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</si>
  <si>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</si>
  <si>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</si>
  <si>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</si>
  <si>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</si>
  <si>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</si>
  <si>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</si>
  <si>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</si>
  <si>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</si>
  <si>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</si>
  <si>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</si>
  <si>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</si>
  <si>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</si>
  <si>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</si>
  <si>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</si>
  <si>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</si>
  <si>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</si>
  <si>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</si>
  <si>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</si>
  <si>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</si>
  <si>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</si>
  <si>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</si>
  <si>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</si>
  <si>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</si>
  <si>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</si>
  <si>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</si>
  <si>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</si>
  <si>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</si>
  <si>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</si>
  <si>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</si>
  <si>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</si>
  <si>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</si>
  <si>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</si>
  <si>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</si>
  <si>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</si>
  <si>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</si>
  <si>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</si>
  <si>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</si>
  <si>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</si>
  <si>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</si>
  <si>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</si>
  <si>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</si>
  <si>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</si>
  <si>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</si>
  <si>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</si>
  <si>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</si>
  <si>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</si>
  <si>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</si>
  <si>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</si>
  <si>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</si>
  <si>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</si>
  <si>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</si>
  <si>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</si>
  <si>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</si>
  <si>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</si>
  <si>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</si>
  <si>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</si>
  <si>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</si>
  <si>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</si>
  <si>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</si>
  <si>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</si>
  <si>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</si>
  <si>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</si>
  <si>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</si>
  <si>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</si>
  <si>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</si>
  <si>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</si>
  <si>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</si>
  <si>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</si>
  <si>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</si>
  <si>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</si>
  <si>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</si>
  <si>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</si>
  <si>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</si>
  <si>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</si>
  <si>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</si>
  <si>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</si>
  <si>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</si>
  <si>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</si>
  <si>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</si>
  <si>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</si>
  <si>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</si>
  <si>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</si>
  <si>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</si>
  <si>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</si>
  <si>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</si>
  <si>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</si>
  <si>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</si>
  <si>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</si>
  <si>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</si>
  <si>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</si>
  <si>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</si>
  <si>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</si>
  <si>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</si>
  <si>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</si>
  <si>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</si>
  <si>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</si>
  <si>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</si>
  <si>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</si>
  <si>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</si>
  <si>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</si>
  <si>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</si>
  <si>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</si>
  <si>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</si>
  <si>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</si>
  <si>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</si>
  <si>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</si>
  <si>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</si>
  <si>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</si>
  <si>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</si>
  <si>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</si>
  <si>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</si>
  <si>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</si>
  <si>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</si>
  <si>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</si>
  <si>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</si>
  <si>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</si>
  <si>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</si>
  <si>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</si>
  <si>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</si>
  <si>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</si>
  <si>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</si>
  <si>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</si>
  <si>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</si>
  <si>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</si>
  <si>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</si>
  <si>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</si>
  <si>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</si>
  <si>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</si>
  <si>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</si>
  <si>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</si>
  <si>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</si>
  <si>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</si>
  <si>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</si>
  <si>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</si>
  <si>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</si>
  <si>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</si>
  <si>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</si>
  <si>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</si>
  <si>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</si>
  <si>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</si>
  <si>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</si>
  <si>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</si>
  <si>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</si>
  <si>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</si>
  <si>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</si>
  <si>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</si>
  <si>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</si>
  <si>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</si>
  <si>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</si>
  <si>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</si>
  <si>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</si>
  <si>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</si>
  <si>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</si>
  <si>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</si>
  <si>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</si>
  <si>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</si>
  <si>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</si>
  <si>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</si>
  <si>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</si>
  <si>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</si>
  <si>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</si>
  <si>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</si>
  <si>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</si>
  <si>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</si>
  <si>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</si>
  <si>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</si>
  <si>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</si>
  <si>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</si>
  <si>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</si>
  <si>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</si>
  <si>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</si>
  <si>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</si>
  <si>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</si>
  <si>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</si>
  <si>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</si>
  <si>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</si>
  <si>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</si>
  <si>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</si>
  <si>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</si>
  <si>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</si>
  <si>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</si>
  <si>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</si>
  <si>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</si>
  <si>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</si>
  <si>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</si>
  <si>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</si>
  <si>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</si>
  <si>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</si>
  <si>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</si>
  <si>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</si>
  <si>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</si>
  <si>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</si>
  <si>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</si>
  <si>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</si>
  <si>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</si>
  <si>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</si>
  <si>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</si>
  <si>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</si>
  <si>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</si>
  <si>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</si>
  <si>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</si>
  <si>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</si>
  <si>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</si>
  <si>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</si>
  <si>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</si>
  <si>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</si>
  <si>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</si>
  <si>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</si>
  <si>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</si>
  <si>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</si>
  <si>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</si>
  <si>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</si>
  <si>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</si>
  <si>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</si>
  <si>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</si>
  <si>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</si>
  <si>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</si>
  <si>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</si>
  <si>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</si>
  <si>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</si>
  <si>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</si>
  <si>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</si>
  <si>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</si>
  <si>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</si>
  <si>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</si>
  <si>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</si>
  <si>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</si>
  <si>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</si>
  <si>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</si>
  <si>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</si>
  <si>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</si>
  <si>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</si>
  <si>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</si>
  <si>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</si>
  <si>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</si>
  <si>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</si>
  <si>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</si>
  <si>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</si>
  <si>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</si>
  <si>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</si>
  <si>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</si>
  <si>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</si>
  <si>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</si>
  <si>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</si>
  <si>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</si>
  <si>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</si>
  <si>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</si>
  <si>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</si>
  <si>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</si>
  <si>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</si>
  <si>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</si>
  <si>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</si>
  <si>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</si>
  <si>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</si>
  <si>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</si>
  <si>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</si>
  <si>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</si>
  <si>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</si>
  <si>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</si>
  <si>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</si>
  <si>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</si>
  <si>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</si>
  <si>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</si>
  <si>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</si>
  <si>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</si>
  <si>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</si>
  <si>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</si>
  <si>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</si>
  <si>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</si>
  <si>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</si>
  <si>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</si>
  <si>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</si>
  <si>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</si>
  <si>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</si>
  <si>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</si>
  <si>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</si>
  <si>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</si>
  <si>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</si>
  <si>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</si>
  <si>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</si>
  <si>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</si>
  <si>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</si>
  <si>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</si>
  <si>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</si>
  <si>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</si>
  <si>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</si>
  <si>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</si>
  <si>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</si>
  <si>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</si>
  <si>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</si>
  <si>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</si>
  <si>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</si>
  <si>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</si>
  <si>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</si>
  <si>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</si>
  <si>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</si>
  <si>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</si>
  <si>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</si>
  <si>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</si>
  <si>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</si>
  <si>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</si>
  <si>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</si>
  <si>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</si>
  <si>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</si>
  <si>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</si>
  <si>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</si>
  <si>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</si>
  <si>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</si>
  <si>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</si>
  <si>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</si>
  <si>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</si>
  <si>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</si>
  <si>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</si>
  <si>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</si>
  <si>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</si>
  <si>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</si>
  <si>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</si>
  <si>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</si>
  <si>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</si>
  <si>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</si>
  <si>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</si>
  <si>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</si>
  <si>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</si>
  <si>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</si>
  <si>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</si>
  <si>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</si>
  <si>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</si>
  <si>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</si>
  <si>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</si>
  <si>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</si>
  <si>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</si>
  <si>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</si>
  <si>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</si>
  <si>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</si>
  <si>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</si>
  <si>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</si>
  <si>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</si>
  <si>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</si>
  <si>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</si>
  <si>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</si>
  <si>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</si>
  <si>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</si>
  <si>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</si>
  <si>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</si>
  <si>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</si>
  <si>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</si>
  <si>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</si>
  <si>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</si>
  <si>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</si>
  <si>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</si>
  <si>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</si>
  <si>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</si>
  <si>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</si>
  <si>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</si>
  <si>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</si>
  <si>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</si>
  <si>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</si>
  <si>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</si>
  <si>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</si>
  <si>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</si>
  <si>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</si>
  <si>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</si>
  <si>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</si>
  <si>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</si>
  <si>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</si>
  <si>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</si>
  <si>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</si>
  <si>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</si>
  <si>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</si>
  <si>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</si>
  <si>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</si>
  <si>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</si>
  <si>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</si>
  <si>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</si>
  <si>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</si>
  <si>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</si>
  <si>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</si>
  <si>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</si>
  <si>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</si>
  <si>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</si>
  <si>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</si>
  <si>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</si>
  <si>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</si>
  <si>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</si>
  <si>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</si>
  <si>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</si>
  <si>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</si>
  <si>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</si>
  <si>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</si>
  <si>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</si>
  <si>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</si>
  <si>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</si>
  <si>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</si>
  <si>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</si>
  <si>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</si>
  <si>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</si>
  <si>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</si>
  <si>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</si>
  <si>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</si>
  <si>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</si>
  <si>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</si>
  <si>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</si>
  <si>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</si>
  <si>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</si>
  <si>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</si>
  <si>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</si>
  <si>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</si>
  <si>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</si>
  <si>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</si>
  <si>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</si>
  <si>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</si>
  <si>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</si>
  <si>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</si>
  <si>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</si>
  <si>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</si>
  <si>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</si>
  <si>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</si>
  <si>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</si>
  <si>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</si>
  <si>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</si>
  <si>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</si>
  <si>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</si>
  <si>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</si>
  <si>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</si>
  <si>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</si>
  <si>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</si>
  <si>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</si>
  <si>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</si>
  <si>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</si>
  <si>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</si>
  <si>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</si>
  <si>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</si>
  <si>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</si>
  <si>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</si>
  <si>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</si>
  <si>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</si>
  <si>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</si>
  <si>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</si>
  <si>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</si>
  <si>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</si>
  <si>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</si>
  <si>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</si>
  <si>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</si>
  <si>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</si>
  <si>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</si>
  <si>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</si>
  <si>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</si>
  <si>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</si>
  <si>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</si>
  <si>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</si>
  <si>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</si>
  <si>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</si>
  <si>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</si>
  <si>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</si>
  <si>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</si>
  <si>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</si>
  <si>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</si>
  <si>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</si>
  <si>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</si>
  <si>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</si>
  <si>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</si>
  <si>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</si>
  <si>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</si>
  <si>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</si>
  <si>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</si>
  <si>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</si>
  <si>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</si>
  <si>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</si>
  <si>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</si>
  <si>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</si>
  <si>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</si>
  <si>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</si>
  <si>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</si>
  <si>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</si>
  <si>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</si>
  <si>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</si>
  <si>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</si>
  <si>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</si>
  <si>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</si>
  <si>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</si>
  <si>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</si>
  <si>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</si>
  <si>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</si>
  <si>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</si>
  <si>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</si>
  <si>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</si>
  <si>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</si>
  <si>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</si>
  <si>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</si>
  <si>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</si>
  <si>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</si>
  <si>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</si>
  <si>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</si>
  <si>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</si>
  <si>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</si>
  <si>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</si>
  <si>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</si>
  <si>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</si>
  <si>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</si>
  <si>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</si>
  <si>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</si>
  <si>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</si>
  <si>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</si>
  <si>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</si>
  <si>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</si>
  <si>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</si>
  <si>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</si>
  <si>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</si>
  <si>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</si>
  <si>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</si>
  <si>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</si>
  <si>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</si>
  <si>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</si>
  <si>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</si>
  <si>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</si>
  <si>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</si>
  <si>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</si>
  <si>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</si>
  <si>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</si>
  <si>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</si>
  <si>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</si>
  <si>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</si>
  <si>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</si>
  <si>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</si>
  <si>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</si>
  <si>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</si>
  <si>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</si>
  <si>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</si>
  <si>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</si>
  <si>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</si>
  <si>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</si>
  <si>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</si>
  <si>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</si>
  <si>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</si>
  <si>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</si>
  <si>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</si>
  <si>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</si>
  <si>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</si>
  <si>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</si>
  <si>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</si>
  <si>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</si>
  <si>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</si>
  <si>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</si>
  <si>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</si>
  <si>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</si>
  <si>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</si>
  <si>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</si>
  <si>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</si>
  <si>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</si>
  <si>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</si>
  <si>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</si>
  <si>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</si>
  <si>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</si>
  <si>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</si>
  <si>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</si>
  <si>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</si>
  <si>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</si>
  <si>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</si>
  <si>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</si>
  <si>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</si>
  <si>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</si>
  <si>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</si>
  <si>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</si>
  <si>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</si>
  <si>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</si>
  <si>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</si>
  <si>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</si>
  <si>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</si>
  <si>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</si>
  <si>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</si>
  <si>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</si>
  <si>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</si>
  <si>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</si>
  <si>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</si>
  <si>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</si>
  <si>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</si>
  <si>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</si>
  <si>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</si>
  <si>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</si>
  <si>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</si>
  <si>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</si>
  <si>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</si>
  <si>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</si>
  <si>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</si>
  <si>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</si>
  <si>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</si>
  <si>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</si>
  <si>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</si>
  <si>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</si>
  <si>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</si>
  <si>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</si>
  <si>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</si>
  <si>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</si>
  <si>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</si>
  <si>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</si>
  <si>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</si>
  <si>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</si>
  <si>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</si>
  <si>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</si>
  <si>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</si>
  <si>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</si>
  <si>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</si>
  <si>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</si>
  <si>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</si>
  <si>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</si>
  <si>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</si>
  <si>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</si>
  <si>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</si>
  <si>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</si>
  <si>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</si>
  <si>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</si>
  <si>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</si>
  <si>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</si>
  <si>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</si>
  <si>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</si>
  <si>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</si>
  <si>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</si>
  <si>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</si>
  <si>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</si>
  <si>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</si>
  <si>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</si>
  <si>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</si>
  <si>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</si>
  <si>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</si>
  <si>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</si>
  <si>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</si>
  <si>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</si>
  <si>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</si>
  <si>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</si>
  <si>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</si>
  <si>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</si>
  <si>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</si>
  <si>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</si>
  <si>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</si>
  <si>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</si>
  <si>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</si>
  <si>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</si>
  <si>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</si>
  <si>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</si>
  <si>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</si>
  <si>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</si>
  <si>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</si>
  <si>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</si>
  <si>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</si>
  <si>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</si>
  <si>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</si>
  <si>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</si>
  <si>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</si>
  <si>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</si>
  <si>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</si>
  <si>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</si>
  <si>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</si>
  <si>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</si>
  <si>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</si>
  <si>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</si>
  <si>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</si>
  <si>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</si>
  <si>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</si>
  <si>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</si>
  <si>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</si>
  <si>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</si>
  <si>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</si>
  <si>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</si>
  <si>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</si>
  <si>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</si>
  <si>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</si>
  <si>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</si>
  <si>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</si>
  <si>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</si>
  <si>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</si>
  <si>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</si>
  <si>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</si>
  <si>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</si>
  <si>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</si>
  <si>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</si>
  <si>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</si>
  <si>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</si>
  <si>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</si>
  <si>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</si>
  <si>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</si>
  <si>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</si>
  <si>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</si>
  <si>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</si>
  <si>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</si>
  <si>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</si>
  <si>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</si>
  <si>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</si>
  <si>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</si>
  <si>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</si>
  <si>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</si>
  <si>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</si>
  <si>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</si>
  <si>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</si>
  <si>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</si>
  <si>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</si>
  <si>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</si>
  <si>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</si>
  <si>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</si>
  <si>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</si>
  <si>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</si>
  <si>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</si>
  <si>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</si>
  <si>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</si>
  <si>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</si>
  <si>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</si>
  <si>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</si>
  <si>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</si>
  <si>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</si>
  <si>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</si>
  <si>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</si>
  <si>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</si>
  <si>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</si>
  <si>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</si>
  <si>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</si>
  <si>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</si>
  <si>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</si>
  <si>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</si>
  <si>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</si>
  <si>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</si>
  <si>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</si>
  <si>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</si>
  <si>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</si>
  <si>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</si>
  <si>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</si>
  <si>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</si>
  <si>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</si>
  <si>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</si>
  <si>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</si>
  <si>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</si>
  <si>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</si>
  <si>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</si>
  <si>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</si>
  <si>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</si>
  <si>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</si>
  <si>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</si>
  <si>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</si>
  <si>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</si>
  <si>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</si>
  <si>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</si>
  <si>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</si>
  <si>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</si>
  <si>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</si>
  <si>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</si>
  <si>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</si>
  <si>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</si>
  <si>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</si>
  <si>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</si>
  <si>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</si>
  <si>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</si>
  <si>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</si>
  <si>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</si>
  <si>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</si>
  <si>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</si>
  <si>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</si>
  <si>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</si>
  <si>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</si>
  <si>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</si>
  <si>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</si>
  <si>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</si>
  <si>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</si>
  <si>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</si>
  <si>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</si>
  <si>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</si>
  <si>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</si>
  <si>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</si>
  <si>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</si>
  <si>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</si>
  <si>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</si>
  <si>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</si>
  <si>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</si>
  <si>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</si>
  <si>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</si>
  <si>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</si>
  <si>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</si>
  <si>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</si>
  <si>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</si>
  <si>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</si>
  <si>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</si>
  <si>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</si>
  <si>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</si>
  <si>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</si>
  <si>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</si>
  <si>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</si>
  <si>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</si>
  <si>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</si>
  <si>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</si>
  <si>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</si>
  <si>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</si>
  <si>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</si>
  <si>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</si>
  <si>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</si>
  <si>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</si>
  <si>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</si>
  <si>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</si>
  <si>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</si>
  <si>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</si>
  <si>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</si>
  <si>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</si>
  <si>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</si>
  <si>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</si>
  <si>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</si>
  <si>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</si>
  <si>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</si>
  <si>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</si>
  <si>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</si>
  <si>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</si>
  <si>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</si>
  <si>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</si>
  <si>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</si>
  <si>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</si>
  <si>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</si>
  <si>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</si>
  <si>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</si>
  <si>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</si>
  <si>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</si>
  <si>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</si>
  <si>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</si>
  <si>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</si>
  <si>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</si>
  <si>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</si>
  <si>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</si>
  <si>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</si>
  <si>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</si>
  <si>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</si>
  <si>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</si>
  <si>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</si>
  <si>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</si>
  <si>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</si>
  <si>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</si>
  <si>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</si>
  <si>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</si>
  <si>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</si>
  <si>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</si>
  <si>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</si>
  <si>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</si>
  <si>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</si>
  <si>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</si>
  <si>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</si>
  <si>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</si>
  <si>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</si>
  <si>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</si>
  <si>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</si>
  <si>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</si>
  <si>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</si>
  <si>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</si>
  <si>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</si>
  <si>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</si>
  <si>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</si>
  <si>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</si>
  <si>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</si>
  <si>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</si>
  <si>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</si>
  <si>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</si>
  <si>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</si>
  <si>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</si>
  <si>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</si>
  <si>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</si>
  <si>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</si>
  <si>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</si>
  <si>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</si>
  <si>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</si>
  <si>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</si>
  <si>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</si>
  <si>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</si>
  <si>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</si>
  <si>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</si>
  <si>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</si>
  <si>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</si>
  <si>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</si>
  <si>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</si>
  <si>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</si>
  <si>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</si>
  <si>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</si>
  <si>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</si>
  <si>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</si>
  <si>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</si>
  <si>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</si>
  <si>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</si>
  <si>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</si>
  <si>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</si>
  <si>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</si>
  <si>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</si>
  <si>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</si>
  <si>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</si>
  <si>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</si>
  <si>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</si>
  <si>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</si>
  <si>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</si>
  <si>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</si>
  <si>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</si>
  <si>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</si>
  <si>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</si>
  <si>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</si>
  <si>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</si>
  <si>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</si>
  <si>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</si>
  <si>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</si>
  <si>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</si>
  <si>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</si>
  <si>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</si>
  <si>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</si>
  <si>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</si>
  <si>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</si>
  <si>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</si>
  <si>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</si>
  <si>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</si>
  <si>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</si>
  <si>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</si>
  <si>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</si>
  <si>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</si>
  <si>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</si>
  <si>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</si>
  <si>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</si>
  <si>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</si>
  <si>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</si>
  <si>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</si>
  <si>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</si>
  <si>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</si>
  <si>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</si>
  <si>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</si>
  <si>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</si>
  <si>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</si>
  <si>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</si>
  <si>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</si>
  <si>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</si>
  <si>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</si>
  <si>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</si>
  <si>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</si>
  <si>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</si>
  <si>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</si>
  <si>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</si>
  <si>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</si>
  <si>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</si>
  <si>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</si>
  <si>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</si>
  <si>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</si>
  <si>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</si>
  <si>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</si>
  <si>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</si>
  <si>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</si>
  <si>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</si>
  <si>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</si>
  <si>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</si>
  <si>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</si>
  <si>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</si>
  <si>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</si>
  <si>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</si>
  <si>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</si>
  <si>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</si>
  <si>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</si>
  <si>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</si>
  <si>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</si>
  <si>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</si>
  <si>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</si>
  <si>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</si>
  <si>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</si>
  <si>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</si>
  <si>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</si>
  <si>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</si>
  <si>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</si>
  <si>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</si>
  <si>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</si>
  <si>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</si>
  <si>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</si>
  <si>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</si>
  <si>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</si>
  <si>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</si>
  <si>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</si>
  <si>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</si>
  <si>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</si>
  <si>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</si>
  <si>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</si>
  <si>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</si>
  <si>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</si>
  <si>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</si>
  <si>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</si>
  <si>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</si>
  <si>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</si>
  <si>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</si>
  <si>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</si>
  <si>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</si>
  <si>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</si>
  <si>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</si>
  <si>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</si>
  <si>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</si>
  <si>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</si>
  <si>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</si>
  <si>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</si>
  <si>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</si>
  <si>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</si>
  <si>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</si>
  <si>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</si>
  <si>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</si>
  <si>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</si>
  <si>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</si>
  <si>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</si>
  <si>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</si>
  <si>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</si>
  <si>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</si>
  <si>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</si>
  <si>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</si>
  <si>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</si>
  <si>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</si>
  <si>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</si>
  <si>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</si>
  <si>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</si>
  <si>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</si>
  <si>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</si>
  <si>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</si>
  <si>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</si>
  <si>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</si>
  <si>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</si>
  <si>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</si>
  <si>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</si>
  <si>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</si>
  <si>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</si>
  <si>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</si>
  <si>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</si>
  <si>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</si>
  <si>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</si>
  <si>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</si>
  <si>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</si>
  <si>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</si>
  <si>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</si>
  <si>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</si>
  <si>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</si>
  <si>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</si>
  <si>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</si>
  <si>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</si>
  <si>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</si>
  <si>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</si>
  <si>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</si>
  <si>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</si>
  <si>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</si>
  <si>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</si>
  <si>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</si>
  <si>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</si>
  <si>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</si>
  <si>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</si>
  <si>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</si>
  <si>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</si>
  <si>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</si>
  <si>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</si>
  <si>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</si>
  <si>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</si>
  <si>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</si>
  <si>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</si>
  <si>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</si>
  <si>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</si>
  <si>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</si>
  <si>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</si>
  <si>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</si>
  <si>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</si>
  <si>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</si>
  <si>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</si>
  <si>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</si>
  <si>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</si>
  <si>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</si>
  <si>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</si>
  <si>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</si>
  <si>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</si>
  <si>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</si>
  <si>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</si>
  <si>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</si>
  <si>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</si>
  <si>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</si>
  <si>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</si>
  <si>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</si>
  <si>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</si>
  <si>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</si>
  <si>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</si>
  <si>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</si>
  <si>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</si>
  <si>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</si>
  <si>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</si>
  <si>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</si>
  <si>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</si>
  <si>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</si>
  <si>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</si>
  <si>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</si>
  <si>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</si>
  <si>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</si>
  <si>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</si>
  <si>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</si>
  <si>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</si>
  <si>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</si>
  <si>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</si>
  <si>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</si>
  <si>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</si>
  <si>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</si>
  <si>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</si>
  <si>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</si>
  <si>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</si>
  <si>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</si>
  <si>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</si>
  <si>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</si>
  <si>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</si>
  <si>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</si>
  <si>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</si>
  <si>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</si>
  <si>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</si>
  <si>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</si>
  <si>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</si>
  <si>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</si>
  <si>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</si>
  <si>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</si>
  <si>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</si>
  <si>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</si>
  <si>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</si>
  <si>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</si>
  <si>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</si>
  <si>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</si>
  <si>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</si>
  <si>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</si>
  <si>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</si>
  <si>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</si>
  <si>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</si>
  <si>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</si>
  <si>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</si>
  <si>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</si>
  <si>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</si>
  <si>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</si>
  <si>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</si>
  <si>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</si>
  <si>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</si>
  <si>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</si>
  <si>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</si>
  <si>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</si>
  <si>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</si>
  <si>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</si>
  <si>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</si>
  <si>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</si>
  <si>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</si>
  <si>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</si>
  <si>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</si>
  <si>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</si>
  <si>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</si>
  <si>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</si>
  <si>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</si>
  <si>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</si>
  <si>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</si>
  <si>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</si>
  <si>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</si>
  <si>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</si>
  <si>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</si>
  <si>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</si>
  <si>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</si>
  <si>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</si>
  <si>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</si>
  <si>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</si>
  <si>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</si>
  <si>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</si>
  <si>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</si>
  <si>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</si>
  <si>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</si>
  <si>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</si>
  <si>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</si>
  <si>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</si>
  <si>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</si>
  <si>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</si>
  <si>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</si>
  <si>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</si>
  <si>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</si>
  <si>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</si>
  <si>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</si>
  <si>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</si>
  <si>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</si>
  <si>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</si>
  <si>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</si>
  <si>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</si>
  <si>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</si>
  <si>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</si>
  <si>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</si>
  <si>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</si>
  <si>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</si>
  <si>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</si>
  <si>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</si>
  <si>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</si>
  <si>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</si>
  <si>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</si>
  <si>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</si>
  <si>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</si>
  <si>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</si>
  <si>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</si>
  <si>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</si>
  <si>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</si>
  <si>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</si>
  <si>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</si>
  <si>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</si>
  <si>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</si>
  <si>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</si>
  <si>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</si>
  <si>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</si>
  <si>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</si>
  <si>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</si>
  <si>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</si>
  <si>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</si>
  <si>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</si>
  <si>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</si>
  <si>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</si>
  <si>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</si>
  <si>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</si>
  <si>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</si>
  <si>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</si>
  <si>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</si>
  <si>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</si>
  <si>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</si>
  <si>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</si>
  <si>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</si>
  <si>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</si>
  <si>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</si>
  <si>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</si>
  <si>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</si>
  <si>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</si>
  <si>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</si>
  <si>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</si>
  <si>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</si>
  <si>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</si>
  <si>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</si>
  <si>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</si>
  <si>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</si>
  <si>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</si>
  <si>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</si>
  <si>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</si>
  <si>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</si>
  <si>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</si>
  <si>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</si>
  <si>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</si>
  <si>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</si>
  <si>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</si>
  <si>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</si>
  <si>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</si>
  <si>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</si>
  <si>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</si>
  <si>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</si>
  <si>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</si>
  <si>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</si>
  <si>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</si>
  <si>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</si>
  <si>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</si>
  <si>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</si>
  <si>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</si>
  <si>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</si>
  <si>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</si>
  <si>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</si>
  <si>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</si>
  <si>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</si>
  <si>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</si>
  <si>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</si>
  <si>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</si>
  <si>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</si>
  <si>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</si>
  <si>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</si>
  <si>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</si>
  <si>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</si>
  <si>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</si>
  <si>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</si>
  <si>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</si>
  <si>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</si>
  <si>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</si>
  <si>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</si>
  <si>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</si>
  <si>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</si>
  <si>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</si>
  <si>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</si>
  <si>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</si>
  <si>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</si>
  <si>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</si>
  <si>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</si>
  <si>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</si>
  <si>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</si>
  <si>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</si>
  <si>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</si>
  <si>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</si>
  <si>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</si>
  <si>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</si>
  <si>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</si>
  <si>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</si>
  <si>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</si>
  <si>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</si>
  <si>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</si>
  <si>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</si>
  <si>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</si>
  <si>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</si>
  <si>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</si>
  <si>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</si>
  <si>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</si>
  <si>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</si>
  <si>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</si>
  <si>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</si>
  <si>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</si>
  <si>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</si>
  <si>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</si>
  <si>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</si>
  <si>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</si>
  <si>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</si>
  <si>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</si>
  <si>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</si>
  <si>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</si>
  <si>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</si>
  <si>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</si>
  <si>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</si>
  <si>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</si>
  <si>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</si>
  <si>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</si>
  <si>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</si>
  <si>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</si>
  <si>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</si>
  <si>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</si>
  <si>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</si>
  <si>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</si>
  <si>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</si>
  <si>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</si>
  <si>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</si>
  <si>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</si>
  <si>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</si>
  <si>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</si>
  <si>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</si>
  <si>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</si>
  <si>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</si>
  <si>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</si>
  <si>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</si>
  <si>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</si>
  <si>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</si>
  <si>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</si>
  <si>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</si>
  <si>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</si>
  <si>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</si>
  <si>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</si>
  <si>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</si>
  <si>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</si>
  <si>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</si>
  <si>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</si>
  <si>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</si>
  <si>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</si>
  <si>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</si>
  <si>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</si>
  <si>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</si>
  <si>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</si>
  <si>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</si>
  <si>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</si>
  <si>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</si>
  <si>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</si>
  <si>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</si>
  <si>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</si>
  <si>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</si>
  <si>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</si>
  <si>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</si>
  <si>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</si>
  <si>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</si>
  <si>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</si>
  <si>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</si>
  <si>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</si>
  <si>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</si>
  <si>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</si>
  <si>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</si>
  <si>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</si>
  <si>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</si>
  <si>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</si>
  <si>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</si>
  <si>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</si>
  <si>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</si>
  <si>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</si>
  <si>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</si>
  <si>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</si>
  <si>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</si>
  <si>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</si>
  <si>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</si>
  <si>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</si>
  <si>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</si>
  <si>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</si>
  <si>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</si>
  <si>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</si>
  <si>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</si>
  <si>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</si>
  <si>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</si>
  <si>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</si>
  <si>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</si>
  <si>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</si>
  <si>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</si>
  <si>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</si>
  <si>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</si>
  <si>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</si>
  <si>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</si>
  <si>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</si>
  <si>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</si>
  <si>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</si>
  <si>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</si>
  <si>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</si>
  <si>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</si>
  <si>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</si>
  <si>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</si>
  <si>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</si>
  <si>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</si>
  <si>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</si>
  <si>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</si>
  <si>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</si>
  <si>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</si>
  <si>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</si>
  <si>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</si>
  <si>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</si>
  <si>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</si>
  <si>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</si>
  <si>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</si>
  <si>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</si>
  <si>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</si>
  <si>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</si>
  <si>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</si>
  <si>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</si>
  <si>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</si>
  <si>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</si>
  <si>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</si>
  <si>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</si>
  <si>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</si>
  <si>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</si>
  <si>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</si>
  <si>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</si>
  <si>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</si>
  <si>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</si>
  <si>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</si>
  <si>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</si>
  <si>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</si>
  <si>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</si>
  <si>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</si>
  <si>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</si>
  <si>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</si>
  <si>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</si>
  <si>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</si>
  <si>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</si>
  <si>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</si>
  <si>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</si>
  <si>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</si>
  <si>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</si>
  <si>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</si>
  <si>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</si>
  <si>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</si>
  <si>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</si>
  <si>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</si>
  <si>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</si>
  <si>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</si>
  <si>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</si>
  <si>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</si>
  <si>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</si>
  <si>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</si>
  <si>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</si>
  <si>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</si>
  <si>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</si>
  <si>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</si>
  <si>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</si>
  <si>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</si>
  <si>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</si>
  <si>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</si>
  <si>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</si>
  <si>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</si>
  <si>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</si>
  <si>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</si>
  <si>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</si>
  <si>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</si>
  <si>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</si>
  <si>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</si>
  <si>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</si>
  <si>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</si>
  <si>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</si>
  <si>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</si>
  <si>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</si>
  <si>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</si>
  <si>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</si>
  <si>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</si>
  <si>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</si>
  <si>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</si>
  <si>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</si>
  <si>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</si>
  <si>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</si>
  <si>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</si>
  <si>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</si>
  <si>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</si>
  <si>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</si>
  <si>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</si>
  <si>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</si>
  <si>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</si>
  <si>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</si>
  <si>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</si>
  <si>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</si>
  <si>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</si>
  <si>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</si>
  <si>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</si>
  <si>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</si>
  <si>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</si>
  <si>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</si>
  <si>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</si>
  <si>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</si>
  <si>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</si>
  <si>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</si>
  <si>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</si>
  <si>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</si>
  <si>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</si>
  <si>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</si>
  <si>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</si>
  <si>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</si>
  <si>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</si>
  <si>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</si>
  <si>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</si>
  <si>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</si>
  <si>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</si>
  <si>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</si>
  <si>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</si>
  <si>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</si>
  <si>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</si>
  <si>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</si>
  <si>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</si>
  <si>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</si>
  <si>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</si>
  <si>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</si>
  <si>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</si>
  <si>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</si>
  <si>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</si>
  <si>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</si>
  <si>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</si>
  <si>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</si>
  <si>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</si>
  <si>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</si>
  <si>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</si>
  <si>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</si>
  <si>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</si>
  <si>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</si>
  <si>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</si>
  <si>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</si>
  <si>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</si>
  <si>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</si>
  <si>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</si>
  <si>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</si>
  <si>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</si>
  <si>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</si>
  <si>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</si>
  <si>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</si>
  <si>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</si>
  <si>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</si>
  <si>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</si>
  <si>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</si>
  <si>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</si>
  <si>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</si>
  <si>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</si>
  <si>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</si>
  <si>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</si>
  <si>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</si>
  <si>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</si>
  <si>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</si>
  <si>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</si>
  <si>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</si>
  <si>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</si>
  <si>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</si>
  <si>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</si>
  <si>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</si>
  <si>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</si>
  <si>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</si>
  <si>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</si>
  <si>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</si>
  <si>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</si>
  <si>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</si>
  <si>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</si>
  <si>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</si>
  <si>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</si>
  <si>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</si>
  <si>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</si>
  <si>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</si>
  <si>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</si>
  <si>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</si>
  <si>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</si>
  <si>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</si>
  <si>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</si>
  <si>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</si>
  <si>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</si>
  <si>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</si>
  <si>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</si>
  <si>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</si>
  <si>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</si>
  <si>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</si>
  <si>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</si>
  <si>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</si>
  <si>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</si>
  <si>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</si>
  <si>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</si>
  <si>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</si>
  <si>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</si>
  <si>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</si>
  <si>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</si>
  <si>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</si>
  <si>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</si>
  <si>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</si>
  <si>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</si>
  <si>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</si>
  <si>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</si>
  <si>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</si>
  <si>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</si>
  <si>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</si>
  <si>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</si>
  <si>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</si>
  <si>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</si>
  <si>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</si>
  <si>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</si>
  <si>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</si>
  <si>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</si>
  <si>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</si>
  <si>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</si>
  <si>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</si>
  <si>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</si>
  <si>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</si>
  <si>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</si>
  <si>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</si>
  <si>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</si>
  <si>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</si>
  <si>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</si>
  <si>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</si>
  <si>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</si>
  <si>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</si>
  <si>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</si>
  <si>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</si>
  <si>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</si>
  <si>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</si>
  <si>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</si>
  <si>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</si>
  <si>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</si>
  <si>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</si>
  <si>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</si>
  <si>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</si>
  <si>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</si>
  <si>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</si>
  <si>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</si>
  <si>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</si>
  <si>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</si>
  <si>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</si>
  <si>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</si>
  <si>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</si>
  <si>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</si>
  <si>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</si>
  <si>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</si>
  <si>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</si>
  <si>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</si>
  <si>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</si>
  <si>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</si>
  <si>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</si>
  <si>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</si>
  <si>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</si>
  <si>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</si>
  <si>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</si>
  <si>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</si>
  <si>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</si>
  <si>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</si>
  <si>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</si>
  <si>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</si>
  <si>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</si>
  <si>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</si>
  <si>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</si>
  <si>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</si>
  <si>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</si>
  <si>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</si>
  <si>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</si>
  <si>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</si>
  <si>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</si>
  <si>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</si>
  <si>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</si>
  <si>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</si>
  <si>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</si>
  <si>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</si>
  <si>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</si>
  <si>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</si>
  <si>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</si>
  <si>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</si>
  <si>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</si>
  <si>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</si>
  <si>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</si>
  <si>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</si>
  <si>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</si>
  <si>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</si>
  <si>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</si>
  <si>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</si>
  <si>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</si>
  <si>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</si>
  <si>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</si>
  <si>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</si>
  <si>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</si>
  <si>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</si>
  <si>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</si>
  <si>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</si>
  <si>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</si>
  <si>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</si>
  <si>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</si>
  <si>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</si>
  <si>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</si>
  <si>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</si>
  <si>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</si>
  <si>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</si>
  <si>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</si>
  <si>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</si>
  <si>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</si>
  <si>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</si>
  <si>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</si>
  <si>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</si>
  <si>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</si>
  <si>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</si>
  <si>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</si>
  <si>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</si>
  <si>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</si>
  <si>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</si>
  <si>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</si>
  <si>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</si>
  <si>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</si>
  <si>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</si>
  <si>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</si>
  <si>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</si>
  <si>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</si>
  <si>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</si>
  <si>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</si>
  <si>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</si>
  <si>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</si>
  <si>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</si>
  <si>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</si>
  <si>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</si>
  <si>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</si>
  <si>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</si>
  <si>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</si>
  <si>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</si>
  <si>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</si>
  <si>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</si>
  <si>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</si>
  <si>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</si>
  <si>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</si>
  <si>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</si>
  <si>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</si>
  <si>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</si>
  <si>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</si>
  <si>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</si>
  <si>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</si>
  <si>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</si>
  <si>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</si>
  <si>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</si>
  <si>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</si>
  <si>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</si>
  <si>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</si>
  <si>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</si>
  <si>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</si>
  <si>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</si>
  <si>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</si>
  <si>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</si>
  <si>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</si>
  <si>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</si>
  <si>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</si>
  <si>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</si>
  <si>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</si>
  <si>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</si>
  <si>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</si>
  <si>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</si>
  <si>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</si>
  <si>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</si>
  <si>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</si>
  <si>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</si>
  <si>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</si>
  <si>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</si>
  <si>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</si>
  <si>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</si>
  <si>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</si>
  <si>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</si>
  <si>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</si>
  <si>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</si>
  <si>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</si>
  <si>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</si>
  <si>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</si>
  <si>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</si>
  <si>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</si>
  <si>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</si>
  <si>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</si>
  <si>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</si>
  <si>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</si>
  <si>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</si>
  <si>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</si>
  <si>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</si>
  <si>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</si>
  <si>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</si>
  <si>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</si>
  <si>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</si>
  <si>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</si>
  <si>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</si>
  <si>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</si>
  <si>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</si>
  <si>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</si>
  <si>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</si>
  <si>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</si>
  <si>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</si>
  <si>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</si>
  <si>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</si>
  <si>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</si>
  <si>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</si>
  <si>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</si>
  <si>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</si>
  <si>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</si>
  <si>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</si>
  <si>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</si>
  <si>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</si>
  <si>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</si>
  <si>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</si>
  <si>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</si>
  <si>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</si>
  <si>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</si>
  <si>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</si>
  <si>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</si>
  <si>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</si>
  <si>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</si>
  <si>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</si>
  <si>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</si>
  <si>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</si>
  <si>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</si>
  <si>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</si>
  <si>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</si>
  <si>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</si>
  <si>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</si>
  <si>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</si>
  <si>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</si>
  <si>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</si>
  <si>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</si>
  <si>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</si>
  <si>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</si>
  <si>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</si>
  <si>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</si>
  <si>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</si>
  <si>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</si>
  <si>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</si>
  <si>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</si>
  <si>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</si>
  <si>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</si>
  <si>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</si>
  <si>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</si>
  <si>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</si>
  <si>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</si>
  <si>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</si>
  <si>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</si>
  <si>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</si>
  <si>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</si>
  <si>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</si>
  <si>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</si>
  <si>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</si>
  <si>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</si>
  <si>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</si>
  <si>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</si>
  <si>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</si>
  <si>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</si>
  <si>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</si>
  <si>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</si>
  <si>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</si>
  <si>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</si>
  <si>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</si>
  <si>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</si>
  <si>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</si>
  <si>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</si>
  <si>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</si>
  <si>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</si>
  <si>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</si>
  <si>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</si>
  <si>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</si>
  <si>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</si>
  <si>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</si>
  <si>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</si>
  <si>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</si>
  <si>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</si>
  <si>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</si>
  <si>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</si>
  <si>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</si>
  <si>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</si>
  <si>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</si>
  <si>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</si>
  <si>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</si>
  <si>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</si>
  <si>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</si>
  <si>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</si>
  <si>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</si>
  <si>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</si>
  <si>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</si>
  <si>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</si>
  <si>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</si>
  <si>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</si>
  <si>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</si>
  <si>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</si>
  <si>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</si>
  <si>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</si>
  <si>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</si>
  <si>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</si>
  <si>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</si>
  <si>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</si>
  <si>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</si>
  <si>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</si>
  <si>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</si>
  <si>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</si>
  <si>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</si>
  <si>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</si>
  <si>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</si>
  <si>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</si>
  <si>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</si>
  <si>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</si>
  <si>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</si>
  <si>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</si>
  <si>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</si>
  <si>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</si>
  <si>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</si>
  <si>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</si>
  <si>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</si>
  <si>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</si>
  <si>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</si>
  <si>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</si>
  <si>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</si>
  <si>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</si>
  <si>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</si>
  <si>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</si>
  <si>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</si>
  <si>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</si>
  <si>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</si>
  <si>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</si>
  <si>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</si>
  <si>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</si>
  <si>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</si>
  <si>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</si>
  <si>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</si>
  <si>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</si>
  <si>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</si>
  <si>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</si>
  <si>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</si>
  <si>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</si>
  <si>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</si>
  <si>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</si>
  <si>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</si>
  <si>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</si>
  <si>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</si>
  <si>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</si>
  <si>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</si>
  <si>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</si>
  <si>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</si>
  <si>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</si>
  <si>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</si>
  <si>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</si>
  <si>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</si>
  <si>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</si>
  <si>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</si>
  <si>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</si>
  <si>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</si>
  <si>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</si>
  <si>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</si>
  <si>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</si>
  <si>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</si>
  <si>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</si>
  <si>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</si>
  <si>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</si>
  <si>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</si>
  <si>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</si>
  <si>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</si>
  <si>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</si>
  <si>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</si>
  <si>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</si>
  <si>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</si>
  <si>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</si>
  <si>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</si>
  <si>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</si>
  <si>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</si>
  <si>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</si>
  <si>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</si>
  <si>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</si>
  <si>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</si>
  <si>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</si>
  <si>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</si>
  <si>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</si>
  <si>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</si>
  <si>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</si>
  <si>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</si>
  <si>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</si>
  <si>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</si>
  <si>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</si>
  <si>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</si>
  <si>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</si>
  <si>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</si>
  <si>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</si>
  <si>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</si>
  <si>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</si>
  <si>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</si>
  <si>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</si>
  <si>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</si>
  <si>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</si>
  <si>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</si>
  <si>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</si>
  <si>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</si>
  <si>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</si>
  <si>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</si>
  <si>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</si>
  <si>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</si>
  <si>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</si>
  <si>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</si>
  <si>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</si>
  <si>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</si>
  <si>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</si>
  <si>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</si>
  <si>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</si>
  <si>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</si>
  <si>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</si>
  <si>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</si>
  <si>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</si>
  <si>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</si>
  <si>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</si>
  <si>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</si>
  <si>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</si>
  <si>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</si>
  <si>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</si>
  <si>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</si>
  <si>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</si>
  <si>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</si>
  <si>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</si>
  <si>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</si>
  <si>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</si>
  <si>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</si>
  <si>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</si>
  <si>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</si>
  <si>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</si>
  <si>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</si>
  <si>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</si>
  <si>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</si>
  <si>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</si>
  <si>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</si>
  <si>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</si>
  <si>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</si>
  <si>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</si>
  <si>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</si>
  <si>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</si>
  <si>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</si>
  <si>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</si>
  <si>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</si>
  <si>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</si>
  <si>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</si>
  <si>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</si>
  <si>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</si>
  <si>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</si>
  <si>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</si>
  <si>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</si>
  <si>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</si>
  <si>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</si>
  <si>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</si>
  <si>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</si>
  <si>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</si>
  <si>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</si>
  <si>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</si>
  <si>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</si>
  <si>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</si>
  <si>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</si>
  <si>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</si>
  <si>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</si>
  <si>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</si>
  <si>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</si>
  <si>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</si>
  <si>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</si>
  <si>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</si>
  <si>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</si>
  <si>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</si>
  <si>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</si>
  <si>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</si>
  <si>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</si>
  <si>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</si>
  <si>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</si>
  <si>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</si>
  <si>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</si>
  <si>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</si>
  <si>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</si>
  <si>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</si>
  <si>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</si>
  <si>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</si>
  <si>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</si>
  <si>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</si>
  <si>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</si>
  <si>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</si>
  <si>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</si>
  <si>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</si>
  <si>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</si>
  <si>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</si>
  <si>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</si>
  <si>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</si>
  <si>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</si>
  <si>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</si>
  <si>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</si>
  <si>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</si>
  <si>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</si>
  <si>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</si>
  <si>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</si>
  <si>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</si>
  <si>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</si>
  <si>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</si>
  <si>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</si>
  <si>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</si>
  <si>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</si>
  <si>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</si>
  <si>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</si>
  <si>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</si>
  <si>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</si>
  <si>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</si>
  <si>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</si>
  <si>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</si>
  <si>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</si>
  <si>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</si>
  <si>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</si>
  <si>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</si>
  <si>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</si>
  <si>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</si>
  <si>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</si>
  <si>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</si>
  <si>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</si>
  <si>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</si>
  <si>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</si>
  <si>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</si>
  <si>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</si>
  <si>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</si>
  <si>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</si>
  <si>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</si>
  <si>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</si>
  <si>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</si>
  <si>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</si>
  <si>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</si>
  <si>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</si>
  <si>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</si>
  <si>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</si>
  <si>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</si>
  <si>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</si>
  <si>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</si>
  <si>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</si>
  <si>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</si>
  <si>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</si>
  <si>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</si>
  <si>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</si>
  <si>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</si>
  <si>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</si>
  <si>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</si>
  <si>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</si>
  <si>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</si>
  <si>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</si>
  <si>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</si>
  <si>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</si>
  <si>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</si>
  <si>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</si>
  <si>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</si>
  <si>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</si>
  <si>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</si>
  <si>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</si>
  <si>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</si>
  <si>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</si>
  <si>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</si>
  <si>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</si>
  <si>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</si>
  <si>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</si>
  <si>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</si>
  <si>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</si>
  <si>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</si>
  <si>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</si>
  <si>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</si>
  <si>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</si>
  <si>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</si>
  <si>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</si>
  <si>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</si>
  <si>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</si>
  <si>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</si>
  <si>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</si>
  <si>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</si>
  <si>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</si>
  <si>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</si>
  <si>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</si>
  <si>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</si>
  <si>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</si>
  <si>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</si>
  <si>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</si>
  <si>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</si>
  <si>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</si>
  <si>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</si>
  <si>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</si>
  <si>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</si>
  <si>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</si>
  <si>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</si>
  <si>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</si>
  <si>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</si>
  <si>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</si>
  <si>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</si>
  <si>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</si>
  <si>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</si>
  <si>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</si>
  <si>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</si>
  <si>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</si>
  <si>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</si>
  <si>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</si>
  <si>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</si>
  <si>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</si>
  <si>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</si>
  <si>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</si>
  <si>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</si>
  <si>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</si>
  <si>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</si>
  <si>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</si>
  <si>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</si>
  <si>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</si>
  <si>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</si>
  <si>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</si>
  <si>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</si>
  <si>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</si>
  <si>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</si>
  <si>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</si>
  <si>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</si>
  <si>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</si>
  <si>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</si>
  <si>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</si>
  <si>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</si>
  <si>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</si>
  <si>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</si>
  <si>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</si>
  <si>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</si>
  <si>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</si>
  <si>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</si>
  <si>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</si>
  <si>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</si>
  <si>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</si>
  <si>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</si>
  <si>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</si>
  <si>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</si>
  <si>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</si>
  <si>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</si>
  <si>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</si>
  <si>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</si>
  <si>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</si>
  <si>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</si>
  <si>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</si>
  <si>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</si>
  <si>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</si>
  <si>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</si>
  <si>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</si>
  <si>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</si>
  <si>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</si>
  <si>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</si>
  <si>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</si>
  <si>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</si>
  <si>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</si>
  <si>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</si>
  <si>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</si>
  <si>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</si>
  <si>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</si>
  <si>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</si>
  <si>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</si>
  <si>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</si>
  <si>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</si>
  <si>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</si>
  <si>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</si>
  <si>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</si>
  <si>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</si>
  <si>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</si>
  <si>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</si>
  <si>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</si>
  <si>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</si>
  <si>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</si>
  <si>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</si>
  <si>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</si>
  <si>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</si>
  <si>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</si>
  <si>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</si>
  <si>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</si>
  <si>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</si>
  <si>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</si>
  <si>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</si>
  <si>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</si>
  <si>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</si>
  <si>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</si>
  <si>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</si>
  <si>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</si>
  <si>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</si>
  <si>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</si>
  <si>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</si>
  <si>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</si>
  <si>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</si>
  <si>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</si>
  <si>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</si>
  <si>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</si>
  <si>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</si>
  <si>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</si>
  <si>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</si>
  <si>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</si>
  <si>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</si>
  <si>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</si>
  <si>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</si>
  <si>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</si>
  <si>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</si>
  <si>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</si>
  <si>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</si>
  <si>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</si>
  <si>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</si>
  <si>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</si>
  <si>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</si>
  <si>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</si>
  <si>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</si>
  <si>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</si>
  <si>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</si>
  <si>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</si>
  <si>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</si>
  <si>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</si>
  <si>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</si>
  <si>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</si>
  <si>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</si>
  <si>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</si>
  <si>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</si>
  <si>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</si>
  <si>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</si>
  <si>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</si>
  <si>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</si>
  <si>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</si>
  <si>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</si>
  <si>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</si>
  <si>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</si>
  <si>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</si>
  <si>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</si>
  <si>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</si>
  <si>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</si>
  <si>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</si>
  <si>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</si>
  <si>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</si>
  <si>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</si>
  <si>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</si>
  <si>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</si>
  <si>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</si>
  <si>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</si>
  <si>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</si>
  <si>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</si>
  <si>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</si>
  <si>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</si>
  <si>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</si>
  <si>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</si>
  <si>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</si>
  <si>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</si>
  <si>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</si>
  <si>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</si>
  <si>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</si>
  <si>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</si>
  <si>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</si>
  <si>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</si>
  <si>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</si>
  <si>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</si>
  <si>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</si>
  <si>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</si>
  <si>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</si>
  <si>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</si>
  <si>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</si>
  <si>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</si>
  <si>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</si>
  <si>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</si>
  <si>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</si>
  <si>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</si>
  <si>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</si>
  <si>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</si>
  <si>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</si>
  <si>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</si>
  <si>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</si>
  <si>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</si>
  <si>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</si>
  <si>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</si>
  <si>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</si>
  <si>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</si>
  <si>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</si>
  <si>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</si>
  <si>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</si>
  <si>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</si>
  <si>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</si>
  <si>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</si>
  <si>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</si>
  <si>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</si>
  <si>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</si>
  <si>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</si>
  <si>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</si>
  <si>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</si>
  <si>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</si>
  <si>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</si>
  <si>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</si>
  <si>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</si>
  <si>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</si>
  <si>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</si>
  <si>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</si>
  <si>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</si>
  <si>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</si>
  <si>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</si>
  <si>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</si>
  <si>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</si>
  <si>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</si>
  <si>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</si>
  <si>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</si>
  <si>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</si>
  <si>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</si>
  <si>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</si>
  <si>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</si>
  <si>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</si>
  <si>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</si>
  <si>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</si>
  <si>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</si>
  <si>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</si>
  <si>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</si>
  <si>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</si>
  <si>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</si>
  <si>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</si>
  <si>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</si>
  <si>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</si>
  <si>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</si>
  <si>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</si>
  <si>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</si>
  <si>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</si>
  <si>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</si>
  <si>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</si>
  <si>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</si>
  <si>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</si>
  <si>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</si>
  <si>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</si>
  <si>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</si>
  <si>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</si>
  <si>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</si>
  <si>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</si>
  <si>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</si>
  <si>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</si>
  <si>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</si>
  <si>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</si>
  <si>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</si>
  <si>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</si>
  <si>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</si>
  <si>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</si>
  <si>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</si>
  <si>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</si>
  <si>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</si>
  <si>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</si>
  <si>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</si>
  <si>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</si>
  <si>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</si>
  <si>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</si>
  <si>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</si>
  <si>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</si>
  <si>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</si>
  <si>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</si>
  <si>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</si>
  <si>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</si>
  <si>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</si>
  <si>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</si>
  <si>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</si>
  <si>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</si>
  <si>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</si>
  <si>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</si>
  <si>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</si>
  <si>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</si>
  <si>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</si>
  <si>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</si>
  <si>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</si>
  <si>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</si>
  <si>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</si>
  <si>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</si>
  <si>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</si>
  <si>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</si>
  <si>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</si>
  <si>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</si>
  <si>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</si>
  <si>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</si>
  <si>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</si>
  <si>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</si>
  <si>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</si>
  <si>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</si>
  <si>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</si>
  <si>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</si>
  <si>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</si>
  <si>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</si>
  <si>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</si>
  <si>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</si>
  <si>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</si>
  <si>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</si>
  <si>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</si>
  <si>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</si>
  <si>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</si>
  <si>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</si>
  <si>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</si>
  <si>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</si>
  <si>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</si>
  <si>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</si>
  <si>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</si>
  <si>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</si>
  <si>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</si>
  <si>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</si>
  <si>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</si>
  <si>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</si>
  <si>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</si>
  <si>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</si>
  <si>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</si>
  <si>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</si>
  <si>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</si>
  <si>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</si>
  <si>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</si>
  <si>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</si>
  <si>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</si>
  <si>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</si>
  <si>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</si>
  <si>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</si>
  <si>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</si>
  <si>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</si>
  <si>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</si>
  <si>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</si>
  <si>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</si>
  <si>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</si>
  <si>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</si>
  <si>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</si>
  <si>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</si>
  <si>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</si>
  <si>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</si>
  <si>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</si>
  <si>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</si>
  <si>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</si>
  <si>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</si>
  <si>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</si>
  <si>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</si>
  <si>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</si>
  <si>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</si>
  <si>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</si>
  <si>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</si>
  <si>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</si>
  <si>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</si>
  <si>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</si>
  <si>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</si>
  <si>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</si>
  <si>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</si>
  <si>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</si>
  <si>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</si>
  <si>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</si>
  <si>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</si>
  <si>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</si>
  <si>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</si>
  <si>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</si>
  <si>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</si>
  <si>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</si>
  <si>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</si>
  <si>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</si>
  <si>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</si>
  <si>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</si>
  <si>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</si>
  <si>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</si>
  <si>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</si>
  <si>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</si>
  <si>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</si>
  <si>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</si>
  <si>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</si>
  <si>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</si>
  <si>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</si>
  <si>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</si>
  <si>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</si>
  <si>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</si>
  <si>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</si>
  <si>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</si>
  <si>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</si>
  <si>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</si>
  <si>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</si>
  <si>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</si>
  <si>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</si>
  <si>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</si>
  <si>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</si>
  <si>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</si>
  <si>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</si>
  <si>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</si>
  <si>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</si>
  <si>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</si>
  <si>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</si>
  <si>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</si>
  <si>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</si>
  <si>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</si>
  <si>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</si>
  <si>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</si>
  <si>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</si>
  <si>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</si>
  <si>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</si>
  <si>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</si>
  <si>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</si>
  <si>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</si>
  <si>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</si>
  <si>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</si>
  <si>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</si>
  <si>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</si>
  <si>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</si>
  <si>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</si>
  <si>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</si>
  <si>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</si>
  <si>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</si>
  <si>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</si>
  <si>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</si>
  <si>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</si>
  <si>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</si>
  <si>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</si>
  <si>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</si>
  <si>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</si>
  <si>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</si>
  <si>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</si>
  <si>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</si>
  <si>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</si>
  <si>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</si>
  <si>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</si>
  <si>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</si>
  <si>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</si>
  <si>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</si>
  <si>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</si>
  <si>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</si>
  <si>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</si>
  <si>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</si>
  <si>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</si>
  <si>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</si>
  <si>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</si>
  <si>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</si>
  <si>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</si>
  <si>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</si>
  <si>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</si>
  <si>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</si>
  <si>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</si>
  <si>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</si>
  <si>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</si>
  <si>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</si>
  <si>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</si>
  <si>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</si>
  <si>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</si>
  <si>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</si>
  <si>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</si>
  <si>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</si>
  <si>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</si>
  <si>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</si>
  <si>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</si>
  <si>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</si>
  <si>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</si>
  <si>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</si>
  <si>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</si>
  <si>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</si>
  <si>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</si>
  <si>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</si>
  <si>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</si>
  <si>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</si>
  <si>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</si>
  <si>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</si>
  <si>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</si>
  <si>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</si>
  <si>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</si>
  <si>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</si>
  <si>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</si>
  <si>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</si>
  <si>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</si>
  <si>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</si>
  <si>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</si>
  <si>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</si>
  <si>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</si>
  <si>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</si>
  <si>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</si>
  <si>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</si>
  <si>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</si>
  <si>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</si>
  <si>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</si>
  <si>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</si>
  <si>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</si>
  <si>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</si>
  <si>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</si>
  <si>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</si>
  <si>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</si>
  <si>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</si>
  <si>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</si>
  <si>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</si>
  <si>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</si>
  <si>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</si>
  <si>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</si>
  <si>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</si>
  <si>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</si>
  <si>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</si>
  <si>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</si>
  <si>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</si>
  <si>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</si>
  <si>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</si>
  <si>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</si>
  <si>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</si>
  <si>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</si>
  <si>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</si>
  <si>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</si>
  <si>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</si>
  <si>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</si>
  <si>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</si>
  <si>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</si>
  <si>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</si>
  <si>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</si>
  <si>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</si>
  <si>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</si>
  <si>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</si>
  <si>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</si>
  <si>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</si>
  <si>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</si>
  <si>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</si>
  <si>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</si>
  <si>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</si>
  <si>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</si>
  <si>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</si>
  <si>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</si>
  <si>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</si>
  <si>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</si>
  <si>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</si>
  <si>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</si>
  <si>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</si>
  <si>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</si>
  <si>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</si>
  <si>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</si>
  <si>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</si>
  <si>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</si>
  <si>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</si>
  <si>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</si>
  <si>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</si>
  <si>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</si>
  <si>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</si>
  <si>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</si>
  <si>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</si>
  <si>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</si>
  <si>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</si>
  <si>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</si>
  <si>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</si>
  <si>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</si>
  <si>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</si>
  <si>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</si>
  <si>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</si>
  <si>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</si>
  <si>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</si>
  <si>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</si>
  <si>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</si>
  <si>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</si>
  <si>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</si>
  <si>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</si>
  <si>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</si>
  <si>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</si>
  <si>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</si>
  <si>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</si>
  <si>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</si>
  <si>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</si>
  <si>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</si>
  <si>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</si>
  <si>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</si>
  <si>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</si>
  <si>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</si>
  <si>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</si>
  <si>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</si>
  <si>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</si>
  <si>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</si>
  <si>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</si>
  <si>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</si>
  <si>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</si>
  <si>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</si>
  <si>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</si>
  <si>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</si>
  <si>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</si>
  <si>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</si>
  <si>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</si>
  <si>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</si>
  <si>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</si>
  <si>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</si>
  <si>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</si>
  <si>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</si>
  <si>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</si>
  <si>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</si>
  <si>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</si>
  <si>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</si>
  <si>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</si>
  <si>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</si>
  <si>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</si>
  <si>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</si>
  <si>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</si>
  <si>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</si>
  <si>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</si>
  <si>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</si>
  <si>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</si>
  <si>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</si>
  <si>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</si>
  <si>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</si>
  <si>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</si>
  <si>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</si>
  <si>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</si>
  <si>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</si>
  <si>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</si>
  <si>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</si>
  <si>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</si>
  <si>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</si>
  <si>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</si>
  <si>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</si>
  <si>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</si>
  <si>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</si>
  <si>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</si>
  <si>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</si>
  <si>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</si>
  <si>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</si>
  <si>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</si>
  <si>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</si>
  <si>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</si>
  <si>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</si>
  <si>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</si>
  <si>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</si>
  <si>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</si>
  <si>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</si>
  <si>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</si>
  <si>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</si>
  <si>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</si>
  <si>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</si>
  <si>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</si>
  <si>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</si>
  <si>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</si>
  <si>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</si>
  <si>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</si>
  <si>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</si>
  <si>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</si>
  <si>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</si>
  <si>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</si>
  <si>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</si>
  <si>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</si>
  <si>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</si>
  <si>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</si>
  <si>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</si>
  <si>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</si>
  <si>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</si>
  <si>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</si>
  <si>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</si>
  <si>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</si>
  <si>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</si>
  <si>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</si>
  <si>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</si>
  <si>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</si>
  <si>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</si>
  <si>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</si>
  <si>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</si>
  <si>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</si>
  <si>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</si>
  <si>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</si>
  <si>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</si>
  <si>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</si>
  <si>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</si>
  <si>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</si>
  <si>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</si>
  <si>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</si>
  <si>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</si>
  <si>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</si>
  <si>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</si>
  <si>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</si>
  <si>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</si>
  <si>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</si>
  <si>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</si>
  <si>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</si>
  <si>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</si>
  <si>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</si>
  <si>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</si>
  <si>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</si>
  <si>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</si>
  <si>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</si>
  <si>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</si>
  <si>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</si>
  <si>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</si>
  <si>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</si>
  <si>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</si>
  <si>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</si>
  <si>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</si>
  <si>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</si>
  <si>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</si>
  <si>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</si>
  <si>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</si>
  <si>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</si>
  <si>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</si>
  <si>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</si>
  <si>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</si>
  <si>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</si>
  <si>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</si>
  <si>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</si>
  <si>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</si>
  <si>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</si>
  <si>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</si>
  <si>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</si>
  <si>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</si>
  <si>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</si>
  <si>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</si>
  <si>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</si>
  <si>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</si>
  <si>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</si>
  <si>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</si>
  <si>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</si>
  <si>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</si>
  <si>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</si>
  <si>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</si>
  <si>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</si>
  <si>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</si>
  <si>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</si>
  <si>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</si>
  <si>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</si>
  <si>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</si>
  <si>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</si>
  <si>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</si>
  <si>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</si>
  <si>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</si>
  <si>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</si>
  <si>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</si>
  <si>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</si>
  <si>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</si>
  <si>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</si>
  <si>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</si>
  <si>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</si>
  <si>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</si>
  <si>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</si>
  <si>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</si>
  <si>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</si>
  <si>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</si>
  <si>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</si>
  <si>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</si>
  <si>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</si>
  <si>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</si>
  <si>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</si>
  <si>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</si>
  <si>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</si>
  <si>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</si>
  <si>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</si>
  <si>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</si>
  <si>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</si>
  <si>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</si>
  <si>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</si>
  <si>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</si>
  <si>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</si>
  <si>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</si>
  <si>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</si>
  <si>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</si>
  <si>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</si>
  <si>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</si>
  <si>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</si>
  <si>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</si>
  <si>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</si>
  <si>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</si>
  <si>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</si>
  <si>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</si>
  <si>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</si>
  <si>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</si>
  <si>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</si>
  <si>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</si>
  <si>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</si>
  <si>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</si>
  <si>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</si>
  <si>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</si>
  <si>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</si>
  <si>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</si>
  <si>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</si>
  <si>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</si>
  <si>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</si>
  <si>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</si>
  <si>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</si>
  <si>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</si>
  <si>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</si>
  <si>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</si>
  <si>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</si>
  <si>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</si>
  <si>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</si>
  <si>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</si>
  <si>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</si>
  <si>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</si>
  <si>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</si>
  <si>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</si>
  <si>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</si>
  <si>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</si>
  <si>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</si>
  <si>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</si>
  <si>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</si>
  <si>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</si>
  <si>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</si>
  <si>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</si>
  <si>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</si>
  <si>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</si>
  <si>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</si>
  <si>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</si>
  <si>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</si>
  <si>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</si>
  <si>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</si>
  <si>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</si>
  <si>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</si>
  <si>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</si>
  <si>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</si>
  <si>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</si>
  <si>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</si>
  <si>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</si>
  <si>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</si>
  <si>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</si>
  <si>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</si>
  <si>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</si>
  <si>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</si>
  <si>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</si>
  <si>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</si>
  <si>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</si>
  <si>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</si>
  <si>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</si>
  <si>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</si>
  <si>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</si>
  <si>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</si>
  <si>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</si>
  <si>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</si>
  <si>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</si>
  <si>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</si>
  <si>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</si>
  <si>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</si>
  <si>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</si>
  <si>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</si>
  <si>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</si>
  <si>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</si>
  <si>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</si>
  <si>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</si>
  <si>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</si>
  <si>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</si>
  <si>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</si>
  <si>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</si>
  <si>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</si>
  <si>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</si>
  <si>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</si>
  <si>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</si>
  <si>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</si>
  <si>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</si>
  <si>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</si>
  <si>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</si>
  <si>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</si>
  <si>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</si>
  <si>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</si>
  <si>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</si>
  <si>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</si>
  <si>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</si>
  <si>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</si>
  <si>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</si>
  <si>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</si>
  <si>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</si>
  <si>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</si>
  <si>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</si>
  <si>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</si>
  <si>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</si>
  <si>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</si>
  <si>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</si>
  <si>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</si>
  <si>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</si>
  <si>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</si>
  <si>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</si>
  <si>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</si>
  <si>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</si>
  <si>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</si>
  <si>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</si>
  <si>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</si>
  <si>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</si>
  <si>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</si>
  <si>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</si>
  <si>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</si>
  <si>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</si>
  <si>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</si>
  <si>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</si>
  <si>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</si>
  <si>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</si>
  <si>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</si>
  <si>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</si>
  <si>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</si>
  <si>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</si>
  <si>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</si>
  <si>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</si>
  <si>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</si>
  <si>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</si>
  <si>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</si>
  <si>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</si>
  <si>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</si>
  <si>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</si>
  <si>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</si>
  <si>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</si>
  <si>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</si>
  <si>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</si>
  <si>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</si>
  <si>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</si>
  <si>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</si>
  <si>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</si>
  <si>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</si>
  <si>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</si>
  <si>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</si>
  <si>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</si>
  <si>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</si>
  <si>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</si>
  <si>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</si>
  <si>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</si>
  <si>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</si>
  <si>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</si>
  <si>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</si>
  <si>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</si>
  <si>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</si>
  <si>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</si>
  <si>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</si>
  <si>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</si>
  <si>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</si>
  <si>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</si>
  <si>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</si>
  <si>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</si>
  <si>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</si>
  <si>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</si>
  <si>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</si>
  <si>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</si>
  <si>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</si>
  <si>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</si>
  <si>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</si>
  <si>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</si>
  <si>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</si>
  <si>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</si>
  <si>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</si>
  <si>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</si>
  <si>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</si>
  <si>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</si>
  <si>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</si>
  <si>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</si>
  <si>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</si>
  <si>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</si>
  <si>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</si>
  <si>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</si>
  <si>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</si>
  <si>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</si>
  <si>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</si>
  <si>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</si>
  <si>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</si>
  <si>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</si>
  <si>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</si>
  <si>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</si>
  <si>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</si>
  <si>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</si>
  <si>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</si>
  <si>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</si>
  <si>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</si>
  <si>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</si>
  <si>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</si>
  <si>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</si>
  <si>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</si>
  <si>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</si>
  <si>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</si>
  <si>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</si>
  <si>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</si>
  <si>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</si>
  <si>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</si>
  <si>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</si>
  <si>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</si>
  <si>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</si>
  <si>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</si>
  <si>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</si>
  <si>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</si>
  <si>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</si>
  <si>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</si>
  <si>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</si>
  <si>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</si>
  <si>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</si>
  <si>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</si>
  <si>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</si>
  <si>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</si>
  <si>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</si>
  <si>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</si>
  <si>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</si>
  <si>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</si>
  <si>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</si>
  <si>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</si>
  <si>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</si>
  <si>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</si>
  <si>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</si>
  <si>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</si>
  <si>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</si>
  <si>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</si>
  <si>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</si>
  <si>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</si>
  <si>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</si>
  <si>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</si>
  <si>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</si>
  <si>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</si>
  <si>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</si>
  <si>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</si>
  <si>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</si>
  <si>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</si>
  <si>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</si>
  <si>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</si>
  <si>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</si>
  <si>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</si>
  <si>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</si>
  <si>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</si>
  <si>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</si>
  <si>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</si>
  <si>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</si>
  <si>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</si>
  <si>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</si>
  <si>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</si>
  <si>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</si>
  <si>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</si>
  <si>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</si>
  <si>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</si>
  <si>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</si>
  <si>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</si>
  <si>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</si>
  <si>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</si>
  <si>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</si>
  <si>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</si>
  <si>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</si>
  <si>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</si>
  <si>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</si>
  <si>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</si>
  <si>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</si>
  <si>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</si>
  <si>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</si>
  <si>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</si>
  <si>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</si>
  <si>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</si>
  <si>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</si>
  <si>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</si>
  <si>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</si>
  <si>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</si>
  <si>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</si>
  <si>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</si>
  <si>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</si>
  <si>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</si>
  <si>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</si>
  <si>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</si>
  <si>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</si>
  <si>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</si>
  <si>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</si>
  <si>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</si>
  <si>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</si>
  <si>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</si>
  <si>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</si>
  <si>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</si>
  <si>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</si>
  <si>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</si>
  <si>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</si>
  <si>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</si>
  <si>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</si>
  <si>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</si>
  <si>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</si>
  <si>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</si>
  <si>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</si>
  <si>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</si>
  <si>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</si>
  <si>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</si>
  <si>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</si>
  <si>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</si>
  <si>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</si>
  <si>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</si>
  <si>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</si>
  <si>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</si>
  <si>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</si>
  <si>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</si>
  <si>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</si>
  <si>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</si>
  <si>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</si>
  <si>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</si>
  <si>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</si>
  <si>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</si>
  <si>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</si>
  <si>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</si>
  <si>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</si>
  <si>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</si>
  <si>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</si>
  <si>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</si>
  <si>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</si>
  <si>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</si>
  <si>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</si>
  <si>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</si>
  <si>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</si>
  <si>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</si>
  <si>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</si>
  <si>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</si>
  <si>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</si>
  <si>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</si>
  <si>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</si>
  <si>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</si>
  <si>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</si>
  <si>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</si>
  <si>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</si>
  <si>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</si>
  <si>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</si>
  <si>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</si>
  <si>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</si>
  <si>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</si>
  <si>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</si>
  <si>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</si>
  <si>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</si>
  <si>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</si>
  <si>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</si>
  <si>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</si>
  <si>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</si>
  <si>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</si>
  <si>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</si>
  <si>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</si>
  <si>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</si>
  <si>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</si>
  <si>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</si>
  <si>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</si>
  <si>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</si>
  <si>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</si>
  <si>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</si>
  <si>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</si>
  <si>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</si>
  <si>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</si>
  <si>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</si>
  <si>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</si>
  <si>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</si>
  <si>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</si>
  <si>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</si>
  <si>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</si>
  <si>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</si>
  <si>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</si>
  <si>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</si>
  <si>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</si>
  <si>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</si>
  <si>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</si>
  <si>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</si>
  <si>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</si>
  <si>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</si>
  <si>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</si>
  <si>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</si>
  <si>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</si>
  <si>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</si>
  <si>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</si>
  <si>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</si>
  <si>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</si>
  <si>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</si>
  <si>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</si>
  <si>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</si>
  <si>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</si>
  <si>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</si>
  <si>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</si>
  <si>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</si>
  <si>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</si>
  <si>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</si>
  <si>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</si>
  <si>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</si>
  <si>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</si>
  <si>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</si>
  <si>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</si>
  <si>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</si>
  <si>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</si>
  <si>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</si>
  <si>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</si>
  <si>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</si>
  <si>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</si>
  <si>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</si>
  <si>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</si>
  <si>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</si>
  <si>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</si>
  <si>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</si>
  <si>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</si>
  <si>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</si>
  <si>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</si>
  <si>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</si>
  <si>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</si>
  <si>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</si>
  <si>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</si>
  <si>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</si>
  <si>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</si>
  <si>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</si>
  <si>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</si>
  <si>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</si>
  <si>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</si>
  <si>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</si>
  <si>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</si>
  <si>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</si>
  <si>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</si>
  <si>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</si>
  <si>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</si>
  <si>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</si>
  <si>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</si>
  <si>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</si>
  <si>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</si>
  <si>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</si>
  <si>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</si>
  <si>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</si>
  <si>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</si>
  <si>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</si>
  <si>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</si>
  <si>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</si>
  <si>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</si>
  <si>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</si>
  <si>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</si>
  <si>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</si>
  <si>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</si>
  <si>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</si>
  <si>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</si>
  <si>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</si>
  <si>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</si>
  <si>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</si>
  <si>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</si>
  <si>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</si>
  <si>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</si>
  <si>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</si>
  <si>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</si>
  <si>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</si>
  <si>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</si>
  <si>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</si>
  <si>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</si>
  <si>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</si>
  <si>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</si>
  <si>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</si>
  <si>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</si>
  <si>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</si>
  <si>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</si>
  <si>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</si>
  <si>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</si>
  <si>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</si>
  <si>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</si>
  <si>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</si>
  <si>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</si>
  <si>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</si>
  <si>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</si>
  <si>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</si>
  <si>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</si>
  <si>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</si>
  <si>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</si>
  <si>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</si>
  <si>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</si>
  <si>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</si>
  <si>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</si>
  <si>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</si>
  <si>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</si>
  <si>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</si>
  <si>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</si>
  <si>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</si>
  <si>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</si>
  <si>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</si>
  <si>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</si>
  <si>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</si>
  <si>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</si>
  <si>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</si>
  <si>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</si>
  <si>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</si>
  <si>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</si>
  <si>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</si>
  <si>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</si>
  <si>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</si>
  <si>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</si>
  <si>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</si>
  <si>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</si>
  <si>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</si>
  <si>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</si>
  <si>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</si>
  <si>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</si>
  <si>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</si>
  <si>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</si>
  <si>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</si>
  <si>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</si>
  <si>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</si>
  <si>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</si>
  <si>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</si>
  <si>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</si>
  <si>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</si>
  <si>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</si>
  <si>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</si>
  <si>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</si>
  <si>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</si>
  <si>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</si>
  <si>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</si>
  <si>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</si>
  <si>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</si>
  <si>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</si>
  <si>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</si>
  <si>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</si>
  <si>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</si>
  <si>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</si>
  <si>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</si>
  <si>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</si>
  <si>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</si>
  <si>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</si>
  <si>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</si>
  <si>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</si>
  <si>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</si>
  <si>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</si>
  <si>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</si>
  <si>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</si>
  <si>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</si>
  <si>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</si>
  <si>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</si>
  <si>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</si>
  <si>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</si>
  <si>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</si>
  <si>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</si>
  <si>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</si>
  <si>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</si>
  <si>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</si>
  <si>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</si>
  <si>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</si>
  <si>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</si>
  <si>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</si>
  <si>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</si>
  <si>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</si>
  <si>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</si>
  <si>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</si>
  <si>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</si>
  <si>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</si>
  <si>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</si>
  <si>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</si>
  <si>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</si>
  <si>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</si>
  <si>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</si>
  <si>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</si>
  <si>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</si>
  <si>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</si>
  <si>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</si>
  <si>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</si>
  <si>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</si>
  <si>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</si>
  <si>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</si>
  <si>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</si>
  <si>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</si>
  <si>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</si>
  <si>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</si>
  <si>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</si>
  <si>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</si>
  <si>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</si>
  <si>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</si>
  <si>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</si>
  <si>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</si>
  <si>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</si>
  <si>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</si>
  <si>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</si>
  <si>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</si>
  <si>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</si>
  <si>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</si>
  <si>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</si>
  <si>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</si>
  <si>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</si>
  <si>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</si>
  <si>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</si>
  <si>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</si>
  <si>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</si>
  <si>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</si>
  <si>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</si>
  <si>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</si>
  <si>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</si>
  <si>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</si>
  <si>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</si>
  <si>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</si>
  <si>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</si>
  <si>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</si>
  <si>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</si>
  <si>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</si>
  <si>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</si>
  <si>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</si>
  <si>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</si>
  <si>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</si>
  <si>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</si>
  <si>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</si>
  <si>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</si>
  <si>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</si>
  <si>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</si>
  <si>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</si>
  <si>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</si>
  <si>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</si>
  <si>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</si>
  <si>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</si>
  <si>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</si>
  <si>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</si>
  <si>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</si>
  <si>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</si>
  <si>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</si>
  <si>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</si>
  <si>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</si>
  <si>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</si>
  <si>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</si>
  <si>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</si>
  <si>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</si>
  <si>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</si>
  <si>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</si>
  <si>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</si>
  <si>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</si>
  <si>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</si>
  <si>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</si>
  <si>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</si>
  <si>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</si>
  <si>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</si>
  <si>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</si>
  <si>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</si>
  <si>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</si>
  <si>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</si>
  <si>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</si>
  <si>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</si>
  <si>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</si>
  <si>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</si>
  <si>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</si>
  <si>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</si>
  <si>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</si>
  <si>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</si>
  <si>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</si>
  <si>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</si>
  <si>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</si>
  <si>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</si>
  <si>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</si>
  <si>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</si>
  <si>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</si>
  <si>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</si>
  <si>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</si>
  <si>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</si>
  <si>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</si>
  <si>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</si>
  <si>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</si>
  <si>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</si>
  <si>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</si>
  <si>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</si>
  <si>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</si>
  <si>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</si>
  <si>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</si>
  <si>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</si>
  <si>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</si>
  <si>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</si>
  <si>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</si>
  <si>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</si>
  <si>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</si>
  <si>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</si>
  <si>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</si>
  <si>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</si>
  <si>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</si>
  <si>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</si>
  <si>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</si>
  <si>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</si>
  <si>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</si>
  <si>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</si>
  <si>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</si>
  <si>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</si>
  <si>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</si>
  <si>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</si>
  <si>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</si>
  <si>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</si>
  <si>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</si>
  <si>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</si>
  <si>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</si>
  <si>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</si>
  <si>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</si>
  <si>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</si>
  <si>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</si>
  <si>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</si>
  <si>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</si>
  <si>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</si>
  <si>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</si>
  <si>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</si>
  <si>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</si>
  <si>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</si>
  <si>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</si>
  <si>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</si>
  <si>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</si>
  <si>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</si>
  <si>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</si>
  <si>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</si>
  <si>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</si>
  <si>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</si>
  <si>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</si>
  <si>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</si>
  <si>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</si>
  <si>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</si>
  <si>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</si>
  <si>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</si>
  <si>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</si>
  <si>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</si>
  <si>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</si>
  <si>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</si>
  <si>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</si>
  <si>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</si>
  <si>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</si>
  <si>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</si>
  <si>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</si>
  <si>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</si>
  <si>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</si>
  <si>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</si>
  <si>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</si>
  <si>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</si>
  <si>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</si>
  <si>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</si>
  <si>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</si>
  <si>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</si>
  <si>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</si>
  <si>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</si>
  <si>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</si>
  <si>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</si>
  <si>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</si>
  <si>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</si>
  <si>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</si>
  <si>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</si>
  <si>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</si>
  <si>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</si>
  <si>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</si>
  <si>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</si>
  <si>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</si>
  <si>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</si>
  <si>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</si>
  <si>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</si>
  <si>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</si>
  <si>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</si>
  <si>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</si>
  <si>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</si>
  <si>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</si>
  <si>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</si>
  <si>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</si>
  <si>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</si>
  <si>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</si>
  <si>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</si>
  <si>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</si>
  <si>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</si>
  <si>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</si>
  <si>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</si>
  <si>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</si>
  <si>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</si>
  <si>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</si>
  <si>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</si>
  <si>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</si>
  <si>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</si>
  <si>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</si>
  <si>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</si>
  <si>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</si>
  <si>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</si>
  <si>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</si>
  <si>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</si>
  <si>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</si>
  <si>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</si>
  <si>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</si>
  <si>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</si>
  <si>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</si>
  <si>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</si>
  <si>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</si>
  <si>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</si>
  <si>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</si>
  <si>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</si>
  <si>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</si>
  <si>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</si>
  <si>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</si>
  <si>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</si>
  <si>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</si>
  <si>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</si>
  <si>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</si>
  <si>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</si>
  <si>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</si>
  <si>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</si>
  <si>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</si>
  <si>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</si>
  <si>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</si>
  <si>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</si>
  <si>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</si>
  <si>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</si>
  <si>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</si>
  <si>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</si>
  <si>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</si>
  <si>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</si>
  <si>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</si>
  <si>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</si>
  <si>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</si>
  <si>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</si>
  <si>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</si>
  <si>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</si>
  <si>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</si>
  <si>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</si>
  <si>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</si>
  <si>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</si>
  <si>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</si>
  <si>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</si>
  <si>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</si>
  <si>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</si>
  <si>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</si>
  <si>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</si>
  <si>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</si>
  <si>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</si>
  <si>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</si>
  <si>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</si>
  <si>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</si>
  <si>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</si>
  <si>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</si>
  <si>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</si>
  <si>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</si>
  <si>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</si>
  <si>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</si>
  <si>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</si>
  <si>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</si>
  <si>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</si>
  <si>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</si>
  <si>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</si>
  <si>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</si>
  <si>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</si>
  <si>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</si>
  <si>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</si>
  <si>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</si>
  <si>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</si>
  <si>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</si>
  <si>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</si>
  <si>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</si>
  <si>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</si>
  <si>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</si>
  <si>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</si>
  <si>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</si>
  <si>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</si>
  <si>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</si>
  <si>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</si>
  <si>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</si>
  <si>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</si>
  <si>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</si>
  <si>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</si>
  <si>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</si>
  <si>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</si>
  <si>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</si>
  <si>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</si>
  <si>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</si>
  <si>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</si>
  <si>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</si>
  <si>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</si>
  <si>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</si>
  <si>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</si>
  <si>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</si>
  <si>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</si>
  <si>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</si>
  <si>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</si>
  <si>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</si>
  <si>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</si>
  <si>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</si>
  <si>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</si>
  <si>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</si>
  <si>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</si>
  <si>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</si>
  <si>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</si>
  <si>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</si>
  <si>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</si>
  <si>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</si>
  <si>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</si>
  <si>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</si>
  <si>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</si>
  <si>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</si>
  <si>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</si>
  <si>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</si>
  <si>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</si>
  <si>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</si>
  <si>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</si>
  <si>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</si>
  <si>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</si>
  <si>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</si>
  <si>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</si>
  <si>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</si>
  <si>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</si>
  <si>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</si>
  <si>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</si>
  <si>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</si>
  <si>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</si>
  <si>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</si>
  <si>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</si>
  <si>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</si>
  <si>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</si>
  <si>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</si>
  <si>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</si>
  <si>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</si>
  <si>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</si>
  <si>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</si>
  <si>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</si>
  <si>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</si>
  <si>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</si>
  <si>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</si>
  <si>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</si>
  <si>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</si>
  <si>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</si>
  <si>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</si>
  <si>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</si>
  <si>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</si>
  <si>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</si>
  <si>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</si>
  <si>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</si>
  <si>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</si>
  <si>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</si>
  <si>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</si>
  <si>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</si>
  <si>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</si>
  <si>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</si>
  <si>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</si>
  <si>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</si>
  <si>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</si>
  <si>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</si>
  <si>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</si>
  <si>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</si>
  <si>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</si>
  <si>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</si>
  <si>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</si>
  <si>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</si>
  <si>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</si>
  <si>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</si>
  <si>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</si>
  <si>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</si>
  <si>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</si>
  <si>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</si>
  <si>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</si>
  <si>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</si>
  <si>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</si>
  <si>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</si>
  <si>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</si>
  <si>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</si>
  <si>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</si>
  <si>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</si>
  <si>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</si>
  <si>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</si>
  <si>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</si>
  <si>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</si>
  <si>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</si>
  <si>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</si>
  <si>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</si>
  <si>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</si>
  <si>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</si>
  <si>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</si>
  <si>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</si>
  <si>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</si>
  <si>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</si>
  <si>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</si>
  <si>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</si>
  <si>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</si>
  <si>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</si>
  <si>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</si>
  <si>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</si>
  <si>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</si>
  <si>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</si>
  <si>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</si>
  <si>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</si>
  <si>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</si>
  <si>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</si>
  <si>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</si>
  <si>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</si>
  <si>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</si>
  <si>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</si>
  <si>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</si>
  <si>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</si>
  <si>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</si>
  <si>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</si>
  <si>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</si>
  <si>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</si>
  <si>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</si>
  <si>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</si>
  <si>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</si>
  <si>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</si>
  <si>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</si>
  <si>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</si>
  <si>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</si>
  <si>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</si>
  <si>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</si>
  <si>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</si>
  <si>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</si>
  <si>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</si>
  <si>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</si>
  <si>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</si>
  <si>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</si>
  <si>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</si>
  <si>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</si>
  <si>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</si>
  <si>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</si>
  <si>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</si>
  <si>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</si>
  <si>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</si>
  <si>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</si>
  <si>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</si>
  <si>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</si>
  <si>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</si>
  <si>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</si>
  <si>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</si>
  <si>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</si>
  <si>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</si>
  <si>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</si>
  <si>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</si>
  <si>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</si>
  <si>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</si>
  <si>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</si>
  <si>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</si>
  <si>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</si>
  <si>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</si>
  <si>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</si>
  <si>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</si>
  <si>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</si>
  <si>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</si>
  <si>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</si>
  <si>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</si>
  <si>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</si>
  <si>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</si>
  <si>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</si>
  <si>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</si>
  <si>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</si>
  <si>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</si>
  <si>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</si>
  <si>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</si>
  <si>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</si>
  <si>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</si>
  <si>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</si>
  <si>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</si>
  <si>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</si>
  <si>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</si>
  <si>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</si>
  <si>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</si>
  <si>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</si>
  <si>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</si>
  <si>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</si>
  <si>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</si>
  <si>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</si>
  <si>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</si>
  <si>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</si>
  <si>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</si>
  <si>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</si>
  <si>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</si>
  <si>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</si>
  <si>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</si>
  <si>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</si>
  <si>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</si>
  <si>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</si>
  <si>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</si>
  <si>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</si>
  <si>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</si>
  <si>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</si>
  <si>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</si>
  <si>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</si>
  <si>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</si>
  <si>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</si>
  <si>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</si>
  <si>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</si>
  <si>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</si>
  <si>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</si>
  <si>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</si>
  <si>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</si>
  <si>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</si>
  <si>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</si>
  <si>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</si>
  <si>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</si>
  <si>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</si>
  <si>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</si>
  <si>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</si>
  <si>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</si>
  <si>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</si>
  <si>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</si>
  <si>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</si>
  <si>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</si>
  <si>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</si>
  <si>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</si>
  <si>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</si>
  <si>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</si>
  <si>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</si>
  <si>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</si>
  <si>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</si>
  <si>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</si>
  <si>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</si>
  <si>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</si>
  <si>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</si>
  <si>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</si>
  <si>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</si>
  <si>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</si>
  <si>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</si>
  <si>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</si>
  <si>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</si>
  <si>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</si>
  <si>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</si>
  <si>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</si>
  <si>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</si>
  <si>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</si>
  <si>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</si>
  <si>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</si>
  <si>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</si>
  <si>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</si>
  <si>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</si>
  <si>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</si>
  <si>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</si>
  <si>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</si>
  <si>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</si>
  <si>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</si>
  <si>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</si>
  <si>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</si>
  <si>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</si>
  <si>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</si>
  <si>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</si>
  <si>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</si>
  <si>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</si>
  <si>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</si>
  <si>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</si>
  <si>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</si>
  <si>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</si>
  <si>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</si>
  <si>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</si>
  <si>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</si>
  <si>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</si>
  <si>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</si>
  <si>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</si>
  <si>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</si>
  <si>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</si>
  <si>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</si>
  <si>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</si>
  <si>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</si>
  <si>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</si>
  <si>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</si>
  <si>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</si>
  <si>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</si>
  <si>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</si>
  <si>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</si>
  <si>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</si>
  <si>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</si>
  <si>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</si>
  <si>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</si>
  <si>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</si>
  <si>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</si>
  <si>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</si>
  <si>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</si>
  <si>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</si>
  <si>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</si>
  <si>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</si>
  <si>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</si>
  <si>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</si>
  <si>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</si>
  <si>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</si>
  <si>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</si>
  <si>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</si>
  <si>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</si>
  <si>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</si>
  <si>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</si>
  <si>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</si>
  <si>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</si>
  <si>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</si>
  <si>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</si>
  <si>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</si>
  <si>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</si>
  <si>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</si>
  <si>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</si>
  <si>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</si>
  <si>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</si>
  <si>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</si>
  <si>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</si>
  <si>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</si>
  <si>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</si>
  <si>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</si>
  <si>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</si>
  <si>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</si>
  <si>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</si>
  <si>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</si>
  <si>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</si>
  <si>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</si>
  <si>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</si>
  <si>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</si>
  <si>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</si>
  <si>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</si>
  <si>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</si>
  <si>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</si>
  <si>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</si>
  <si>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</si>
  <si>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</si>
  <si>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</si>
  <si>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</si>
  <si>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</si>
  <si>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</si>
  <si>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</si>
  <si>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</si>
  <si>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</si>
  <si>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</si>
  <si>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</si>
  <si>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</si>
  <si>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</si>
  <si>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</si>
  <si>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</si>
  <si>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</si>
  <si>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</si>
  <si>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</si>
  <si>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</si>
  <si>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</si>
  <si>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</si>
  <si>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</si>
  <si>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</si>
  <si>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</si>
  <si>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</si>
  <si>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</si>
  <si>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</si>
  <si>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</si>
  <si>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</si>
  <si>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</si>
  <si>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</si>
  <si>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</si>
  <si>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</si>
  <si>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</si>
  <si>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</si>
  <si>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</si>
  <si>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</si>
  <si>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</si>
  <si>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</si>
  <si>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</si>
  <si>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</si>
  <si>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</si>
  <si>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</si>
  <si>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</si>
  <si>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</si>
  <si>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</si>
  <si>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</si>
  <si>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</si>
  <si>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</si>
  <si>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</si>
  <si>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</si>
  <si>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</si>
  <si>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</si>
  <si>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</si>
  <si>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</si>
  <si>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</si>
  <si>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</si>
  <si>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</si>
  <si>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</si>
  <si>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</si>
  <si>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</si>
  <si>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</si>
  <si>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</si>
  <si>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</si>
  <si>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</si>
  <si>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</si>
  <si>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</si>
  <si>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</si>
  <si>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</si>
  <si>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</si>
  <si>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</si>
  <si>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</si>
  <si>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</si>
  <si>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</si>
  <si>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</si>
  <si>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</si>
  <si>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</si>
  <si>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</si>
  <si>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</si>
  <si>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</si>
  <si>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</si>
  <si>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</si>
  <si>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</si>
  <si>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</si>
  <si>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</si>
  <si>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</si>
  <si>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</si>
  <si>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</si>
  <si>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</si>
  <si>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</si>
  <si>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</si>
  <si>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</si>
  <si>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</si>
  <si>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</si>
  <si>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</si>
  <si>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</si>
  <si>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</si>
  <si>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</si>
  <si>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</si>
  <si>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</si>
  <si>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</si>
  <si>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</si>
  <si>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</si>
  <si>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</si>
  <si>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</si>
  <si>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</si>
  <si>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</si>
  <si>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</si>
  <si>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</si>
  <si>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</si>
  <si>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</si>
  <si>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</si>
  <si>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</si>
  <si>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</si>
  <si>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</si>
  <si>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</si>
  <si>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</si>
  <si>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</si>
  <si>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</si>
  <si>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</si>
  <si>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</si>
  <si>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</si>
  <si>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</si>
  <si>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</si>
  <si>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</si>
  <si>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</si>
  <si>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</si>
  <si>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</si>
  <si>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</si>
  <si>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</si>
  <si>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</si>
  <si>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</si>
  <si>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</si>
  <si>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</si>
  <si>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</si>
  <si>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</si>
  <si>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</si>
  <si>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</si>
  <si>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</si>
  <si>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</si>
  <si>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</si>
  <si>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</si>
  <si>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</si>
  <si>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</si>
  <si>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</si>
  <si>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</si>
  <si>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</si>
  <si>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</si>
  <si>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</si>
  <si>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</si>
  <si>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</si>
  <si>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</si>
  <si>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</si>
  <si>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</si>
  <si>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</si>
  <si>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</si>
  <si>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</si>
  <si>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</si>
  <si>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</si>
  <si>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</si>
  <si>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</si>
  <si>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</si>
  <si>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</si>
  <si>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</si>
  <si>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</si>
  <si>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</si>
  <si>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</si>
  <si>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</si>
  <si>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</si>
  <si>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</si>
  <si>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</si>
  <si>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</si>
  <si>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</si>
  <si>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</si>
  <si>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</si>
  <si>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</si>
  <si>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</si>
  <si>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</si>
  <si>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</si>
  <si>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</si>
  <si>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</si>
  <si>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</si>
  <si>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</si>
  <si>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</si>
  <si>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</si>
  <si>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</si>
  <si>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</si>
  <si>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</si>
  <si>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</si>
  <si>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</si>
  <si>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</si>
  <si>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</si>
  <si>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</si>
  <si>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</si>
  <si>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</si>
  <si>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</si>
  <si>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</si>
  <si>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</si>
  <si>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</si>
  <si>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</si>
  <si>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</si>
  <si>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</si>
  <si>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</si>
  <si>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</si>
  <si>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</si>
  <si>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</si>
  <si>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</si>
  <si>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</si>
  <si>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</si>
  <si>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</si>
  <si>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</si>
  <si>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</si>
  <si>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</si>
  <si>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</si>
  <si>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</si>
  <si>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</si>
  <si>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</si>
  <si>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</si>
  <si>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</si>
  <si>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</si>
  <si>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</si>
  <si>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</si>
  <si>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</si>
  <si>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</si>
  <si>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</si>
  <si>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</si>
  <si>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</si>
  <si>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</si>
  <si>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</si>
  <si>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</si>
  <si>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</si>
  <si>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</si>
  <si>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</si>
  <si>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</si>
  <si>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</si>
  <si>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</si>
  <si>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</si>
  <si>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</si>
  <si>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</si>
  <si>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</si>
  <si>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</si>
  <si>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</si>
  <si>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</si>
  <si>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</si>
  <si>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</si>
  <si>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</si>
  <si>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</si>
  <si>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</si>
  <si>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</si>
  <si>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</si>
  <si>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</si>
  <si>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</si>
  <si>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</si>
  <si>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</si>
  <si>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</si>
  <si>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</si>
  <si>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</si>
  <si>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</si>
  <si>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</si>
  <si>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</si>
  <si>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</si>
  <si>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</si>
  <si>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</si>
  <si>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</si>
  <si>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</si>
  <si>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</si>
  <si>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</si>
  <si>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</si>
  <si>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</si>
  <si>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</si>
  <si>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</si>
  <si>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</si>
  <si>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</si>
  <si>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</si>
  <si>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</si>
  <si>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</si>
  <si>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</si>
  <si>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</si>
  <si>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</si>
  <si>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</si>
  <si>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</si>
  <si>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</si>
  <si>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</si>
  <si>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</si>
  <si>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</si>
  <si>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</si>
  <si>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</si>
  <si>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</si>
  <si>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</si>
  <si>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</si>
  <si>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</si>
  <si>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</si>
  <si>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</si>
  <si>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</si>
  <si>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</si>
  <si>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</si>
  <si>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</si>
  <si>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</si>
  <si>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</si>
  <si>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</si>
  <si>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</si>
  <si>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</si>
  <si>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</si>
  <si>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</si>
  <si>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</si>
  <si>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</si>
  <si>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</si>
  <si>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</si>
  <si>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</si>
  <si>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</si>
  <si>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</si>
  <si>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</si>
  <si>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</si>
  <si>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</si>
  <si>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</si>
  <si>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</si>
  <si>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</si>
  <si>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</si>
  <si>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</si>
  <si>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</si>
  <si>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</si>
  <si>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</si>
  <si>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</si>
  <si>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</si>
  <si>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</si>
  <si>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</si>
  <si>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</si>
  <si>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</si>
  <si>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</si>
  <si>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</si>
  <si>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</si>
  <si>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</si>
  <si>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</si>
  <si>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</si>
  <si>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</si>
  <si>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</si>
  <si>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</si>
  <si>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</si>
  <si>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</si>
  <si>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</si>
  <si>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</si>
  <si>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</si>
  <si>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</si>
  <si>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</si>
  <si>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</si>
  <si>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</si>
  <si>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</si>
  <si>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</si>
  <si>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</si>
  <si>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</si>
  <si>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</si>
  <si>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</si>
  <si>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</si>
  <si>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</si>
  <si>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</si>
  <si>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</si>
  <si>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</si>
  <si>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</si>
  <si>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</si>
  <si>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</si>
  <si>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</si>
  <si>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</si>
  <si>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</si>
  <si>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</si>
  <si>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</si>
  <si>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</si>
  <si>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</si>
  <si>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</si>
  <si>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</si>
  <si>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</si>
  <si>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</si>
  <si>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</si>
  <si>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</si>
  <si>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</si>
  <si>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</si>
  <si>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</si>
  <si>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</si>
  <si>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</si>
  <si>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</si>
  <si>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</si>
  <si>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</si>
  <si>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</si>
  <si>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</si>
  <si>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</si>
  <si>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</si>
  <si>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</si>
  <si>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</si>
  <si>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</si>
  <si>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</si>
  <si>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</si>
  <si>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</si>
  <si>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</si>
  <si>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</si>
  <si>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</si>
  <si>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</si>
  <si>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</si>
  <si>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</si>
  <si>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</si>
  <si>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</si>
  <si>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</si>
  <si>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</si>
  <si>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</si>
  <si>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</si>
  <si>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</si>
  <si>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</si>
  <si>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</si>
  <si>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</si>
  <si>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</si>
  <si>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</si>
  <si>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</si>
  <si>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</si>
  <si>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</si>
  <si>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</si>
  <si>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</si>
  <si>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</si>
  <si>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</si>
  <si>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</si>
  <si>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</si>
  <si>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</si>
  <si>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</si>
  <si>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</si>
  <si>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</si>
  <si>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</si>
  <si>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</si>
  <si>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</si>
  <si>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</si>
  <si>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</si>
  <si>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</si>
  <si>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</si>
  <si>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</si>
  <si>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</si>
  <si>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</si>
  <si>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</si>
  <si>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</si>
  <si>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</si>
  <si>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</si>
  <si>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</si>
  <si>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</si>
  <si>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</si>
  <si>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</si>
  <si>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</si>
  <si>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</si>
  <si>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</si>
  <si>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</si>
  <si>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</si>
  <si>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</si>
  <si>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</si>
  <si>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</si>
  <si>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</si>
  <si>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</si>
  <si>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</si>
  <si>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</si>
  <si>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</si>
  <si>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</si>
  <si>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</si>
  <si>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</si>
  <si>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</si>
  <si>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</si>
  <si>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</si>
  <si>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</si>
  <si>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</si>
  <si>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</si>
  <si>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</si>
  <si>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</si>
  <si>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</si>
  <si>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</si>
  <si>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</si>
  <si>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</si>
  <si>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</si>
  <si>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</si>
  <si>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</si>
  <si>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</si>
  <si>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</si>
  <si>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</si>
  <si>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</si>
  <si>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</si>
  <si>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</si>
  <si>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</si>
  <si>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</si>
  <si>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</si>
  <si>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</si>
  <si>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</si>
  <si>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</si>
  <si>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</si>
  <si>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</si>
  <si>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</si>
  <si>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</si>
  <si>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</si>
  <si>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</si>
  <si>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</si>
  <si>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</si>
  <si>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</si>
  <si>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</si>
  <si>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</si>
  <si>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</si>
  <si>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</si>
  <si>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</si>
  <si>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</si>
  <si>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</si>
  <si>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</si>
  <si>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</si>
  <si>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</si>
  <si>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</si>
  <si>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</si>
  <si>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</si>
  <si>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</si>
  <si>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</si>
  <si>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</si>
  <si>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</si>
  <si>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</si>
  <si>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</si>
  <si>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</si>
  <si>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</si>
  <si>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</si>
  <si>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</si>
  <si>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</si>
  <si>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</si>
  <si>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</si>
  <si>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</si>
  <si>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</si>
  <si>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</si>
  <si>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</si>
  <si>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</si>
  <si>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</si>
  <si>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</si>
  <si>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</si>
  <si>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</si>
  <si>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</si>
  <si>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</si>
  <si>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</si>
  <si>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</si>
  <si>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</si>
  <si>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</si>
  <si>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</si>
  <si>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</si>
  <si>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</si>
  <si>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</si>
  <si>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</si>
  <si>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</si>
  <si>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</si>
  <si>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</si>
  <si>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</si>
  <si>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</si>
  <si>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</si>
  <si>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</si>
  <si>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</si>
  <si>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</si>
  <si>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</si>
  <si>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</si>
  <si>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</si>
  <si>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</si>
  <si>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</si>
  <si>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</si>
  <si>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</si>
  <si>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</si>
  <si>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</si>
  <si>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</si>
  <si>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</si>
  <si>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</si>
  <si>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</si>
  <si>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</si>
  <si>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</si>
  <si>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</si>
  <si>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</si>
  <si>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</si>
  <si>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</si>
  <si>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</si>
  <si>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</si>
  <si>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</si>
  <si>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</si>
  <si>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</si>
  <si>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</si>
  <si>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</si>
  <si>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</si>
  <si>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</si>
  <si>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</si>
  <si>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</si>
  <si>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</si>
  <si>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</si>
  <si>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</si>
  <si>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</si>
  <si>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</si>
  <si>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</si>
  <si>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</si>
  <si>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</si>
  <si>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</si>
  <si>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</si>
  <si>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</si>
  <si>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</si>
  <si>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</si>
  <si>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</si>
  <si>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</si>
  <si>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</si>
  <si>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</si>
  <si>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</si>
  <si>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</si>
  <si>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</si>
  <si>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</si>
  <si>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</si>
  <si>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</si>
  <si>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</si>
  <si>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</si>
  <si>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</si>
  <si>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</si>
  <si>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</si>
  <si>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</si>
  <si>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</si>
  <si>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</si>
  <si>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</si>
  <si>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</si>
  <si>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</si>
  <si>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</si>
  <si>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</si>
  <si>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</si>
  <si>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</si>
  <si>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</si>
  <si>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</si>
  <si>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</si>
  <si>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</si>
  <si>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</si>
  <si>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</si>
  <si>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</si>
  <si>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</si>
  <si>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</si>
  <si>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</si>
  <si>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</si>
  <si>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</si>
  <si>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</si>
  <si>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</si>
  <si>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</si>
  <si>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</si>
  <si>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</si>
  <si>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</si>
  <si>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</si>
  <si>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</si>
  <si>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</si>
  <si>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</si>
  <si>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</si>
  <si>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</si>
  <si>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</si>
  <si>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</si>
  <si>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</si>
  <si>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</si>
  <si>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</si>
  <si>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</si>
  <si>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</si>
  <si>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</si>
  <si>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</si>
  <si>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</si>
  <si>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</si>
  <si>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</si>
  <si>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</si>
  <si>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</si>
  <si>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</si>
  <si>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</si>
  <si>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</si>
  <si>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</si>
  <si>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</si>
  <si>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</si>
  <si>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</si>
  <si>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</si>
  <si>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</si>
  <si>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</si>
  <si>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</si>
  <si>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</si>
  <si>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</si>
  <si>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</si>
  <si>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</si>
  <si>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</si>
  <si>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</si>
  <si>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</si>
  <si>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</si>
  <si>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</si>
  <si>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</si>
  <si>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</si>
  <si>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</si>
  <si>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</si>
  <si>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</si>
  <si>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</si>
  <si>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</si>
  <si>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</si>
  <si>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</si>
  <si>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</si>
  <si>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</si>
  <si>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</si>
  <si>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</si>
  <si>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</si>
  <si>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</si>
  <si>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</si>
  <si>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</si>
  <si>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</si>
  <si>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</si>
  <si>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</si>
  <si>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</si>
  <si>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</si>
  <si>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</si>
  <si>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</si>
  <si>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</si>
  <si>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</si>
  <si>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</si>
  <si>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</si>
  <si>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</si>
  <si>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</si>
  <si>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</si>
  <si>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</si>
  <si>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</si>
  <si>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</si>
  <si>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</si>
  <si>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</si>
  <si>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</si>
  <si>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</si>
  <si>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</si>
  <si>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</si>
  <si>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</si>
  <si>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</si>
  <si>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</si>
  <si>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</si>
  <si>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</si>
  <si>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</si>
  <si>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</si>
  <si>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</si>
  <si>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</si>
  <si>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</si>
  <si>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</si>
  <si>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</si>
  <si>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</si>
  <si>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</si>
  <si>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</si>
  <si>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</si>
  <si>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</si>
  <si>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</si>
  <si>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</si>
  <si>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</si>
  <si>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</si>
  <si>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</si>
  <si>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</si>
  <si>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</si>
  <si>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</si>
  <si>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</si>
  <si>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</si>
  <si>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</si>
  <si>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</si>
  <si>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</si>
  <si>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</si>
  <si>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</si>
  <si>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</si>
  <si>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</si>
  <si>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</si>
  <si>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</si>
  <si>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</si>
  <si>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</si>
  <si>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</si>
  <si>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</si>
  <si>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</si>
  <si>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</si>
  <si>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</si>
  <si>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</si>
  <si>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</si>
  <si>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</si>
  <si>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</si>
  <si>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</si>
  <si>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</si>
  <si>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</si>
  <si>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</si>
  <si>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</si>
  <si>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</si>
  <si>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</si>
  <si>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</si>
  <si>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</si>
  <si>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</si>
  <si>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</si>
  <si>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</si>
  <si>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</si>
  <si>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</si>
  <si>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</si>
  <si>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</si>
  <si>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</si>
  <si>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</si>
  <si>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</si>
  <si>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</si>
  <si>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</si>
  <si>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</si>
  <si>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</si>
  <si>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</si>
  <si>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</si>
  <si>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</si>
  <si>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</si>
  <si>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</si>
  <si>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</si>
  <si>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</si>
  <si>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</si>
  <si>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</si>
  <si>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</si>
  <si>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</si>
  <si>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</si>
  <si>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</si>
  <si>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</si>
  <si>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</si>
  <si>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</si>
  <si>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</si>
  <si>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</si>
  <si>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</si>
  <si>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</si>
  <si>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</si>
  <si>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</si>
  <si>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</si>
  <si>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</si>
  <si>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</si>
  <si>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</si>
  <si>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</si>
  <si>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</si>
  <si>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</si>
  <si>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</si>
  <si>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</si>
  <si>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</si>
  <si>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</si>
  <si>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</si>
  <si>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</si>
  <si>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</si>
  <si>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</si>
  <si>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</si>
  <si>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</si>
  <si>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</si>
  <si>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</si>
  <si>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</si>
  <si>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</si>
  <si>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</si>
  <si>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</si>
  <si>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</si>
  <si>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</si>
  <si>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</si>
  <si>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</si>
  <si>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</si>
  <si>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</si>
  <si>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</si>
  <si>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</si>
  <si>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</si>
  <si>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</si>
  <si>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</si>
  <si>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</si>
  <si>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</si>
  <si>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</si>
  <si>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</si>
  <si>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</si>
  <si>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</si>
  <si>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</si>
  <si>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</si>
  <si>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</si>
  <si>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</si>
  <si>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</si>
  <si>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</si>
  <si>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</si>
  <si>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</si>
  <si>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</si>
  <si>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</si>
  <si>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</si>
  <si>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</si>
  <si>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</si>
  <si>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</si>
  <si>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</si>
  <si>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</si>
  <si>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</si>
  <si>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</si>
  <si>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</si>
  <si>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</si>
  <si>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</si>
  <si>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</si>
  <si>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</si>
  <si>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</si>
  <si>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</si>
  <si>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</si>
  <si>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</si>
  <si>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</si>
  <si>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</si>
  <si>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</si>
  <si>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</si>
  <si>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</si>
  <si>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</si>
  <si>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</si>
  <si>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</si>
  <si>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</si>
  <si>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</si>
  <si>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</si>
  <si>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</si>
  <si>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</si>
  <si>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</si>
  <si>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</si>
  <si>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</si>
  <si>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</si>
  <si>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</si>
  <si>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</si>
  <si>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</si>
  <si>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</si>
  <si>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</si>
  <si>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</si>
  <si>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</si>
  <si>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</si>
  <si>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</si>
  <si>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</si>
  <si>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</si>
  <si>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</si>
  <si>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</si>
  <si>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</si>
  <si>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</si>
  <si>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</si>
  <si>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</si>
  <si>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</si>
  <si>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</si>
  <si>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</si>
  <si>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</si>
  <si>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</si>
  <si>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</si>
  <si>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</si>
  <si>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</si>
  <si>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</si>
  <si>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</si>
  <si>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</si>
  <si>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</si>
  <si>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</si>
  <si>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</si>
  <si>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</si>
  <si>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</si>
  <si>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</si>
  <si>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</si>
  <si>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</si>
  <si>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</si>
  <si>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</si>
  <si>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</si>
  <si>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</si>
  <si>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</si>
  <si>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</si>
  <si>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</si>
  <si>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</si>
  <si>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</si>
  <si>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</si>
  <si>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</si>
  <si>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</si>
  <si>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</si>
  <si>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</si>
  <si>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</si>
  <si>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</si>
  <si>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</si>
  <si>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</si>
  <si>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</si>
  <si>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</si>
  <si>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</si>
  <si>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</si>
  <si>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</si>
  <si>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</si>
  <si>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</si>
  <si>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</si>
  <si>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</si>
  <si>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</si>
  <si>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</si>
  <si>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</si>
  <si>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</si>
  <si>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</si>
  <si>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</si>
  <si>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</si>
  <si>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</si>
  <si>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</si>
  <si>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</si>
  <si>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</si>
  <si>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</si>
  <si>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</si>
  <si>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</si>
  <si>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</si>
  <si>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</si>
  <si>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</si>
  <si>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</si>
  <si>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</si>
  <si>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</si>
  <si>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</si>
  <si>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</si>
  <si>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</si>
  <si>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</si>
  <si>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</si>
  <si>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</si>
  <si>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</si>
  <si>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</si>
  <si>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</si>
  <si>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</si>
  <si>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</si>
  <si>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</si>
  <si>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</si>
  <si>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</si>
  <si>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</si>
  <si>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</si>
  <si>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</si>
  <si>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</si>
  <si>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</si>
  <si>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</si>
  <si>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</si>
  <si>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</si>
  <si>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</si>
  <si>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</si>
  <si>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</si>
  <si>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</si>
  <si>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</si>
  <si>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</si>
  <si>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</si>
  <si>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</si>
  <si>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</si>
  <si>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</si>
  <si>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</si>
  <si>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</si>
  <si>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</si>
  <si>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</si>
  <si>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</si>
  <si>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</si>
  <si>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</si>
  <si>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</si>
  <si>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</si>
  <si>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</si>
  <si>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</si>
  <si>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</si>
  <si>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</si>
  <si>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</si>
  <si>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</si>
  <si>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</si>
  <si>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</si>
  <si>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</si>
  <si>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</si>
  <si>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</si>
  <si>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</si>
  <si>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</si>
  <si>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</si>
  <si>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</si>
  <si>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</si>
  <si>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</si>
  <si>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</si>
  <si>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</si>
  <si>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</si>
  <si>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</si>
  <si>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</si>
  <si>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</si>
  <si>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</si>
  <si>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</si>
  <si>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</si>
  <si>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</si>
  <si>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</si>
  <si>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</si>
  <si>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</si>
  <si>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</si>
  <si>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</si>
  <si>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</si>
  <si>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</si>
  <si>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</si>
  <si>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</si>
  <si>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</si>
  <si>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</si>
  <si>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</si>
  <si>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</si>
  <si>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</si>
  <si>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</si>
  <si>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</si>
  <si>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</si>
  <si>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</si>
  <si>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</si>
  <si>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</si>
  <si>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</si>
  <si>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</si>
  <si>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</si>
  <si>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</si>
  <si>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</si>
  <si>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</si>
  <si>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</si>
  <si>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</si>
  <si>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</si>
  <si>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</si>
  <si>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</si>
  <si>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</si>
  <si>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</si>
  <si>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</si>
  <si>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</si>
  <si>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</si>
  <si>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</si>
  <si>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</si>
  <si>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</si>
  <si>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</si>
  <si>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</si>
  <si>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</si>
  <si>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</si>
  <si>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</si>
  <si>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</si>
  <si>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</si>
  <si>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</si>
  <si>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</si>
  <si>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</si>
  <si>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</si>
  <si>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</si>
  <si>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</si>
  <si>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</si>
  <si>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</si>
  <si>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</si>
  <si>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</si>
  <si>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</si>
  <si>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</si>
  <si>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</si>
  <si>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</si>
  <si>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</si>
  <si>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</si>
  <si>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</si>
  <si>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</si>
  <si>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</si>
  <si>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</si>
  <si>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</si>
  <si>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</si>
  <si>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</si>
  <si>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</si>
  <si>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</si>
  <si>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</si>
  <si>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</si>
  <si>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</si>
  <si>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</si>
  <si>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</si>
  <si>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</si>
  <si>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</si>
  <si>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</si>
  <si>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</si>
  <si>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</si>
  <si>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</si>
  <si>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</si>
  <si>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</si>
  <si>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</si>
  <si>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</si>
  <si>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</si>
  <si>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</si>
  <si>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</si>
  <si>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</si>
  <si>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</si>
  <si>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</si>
  <si>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</si>
  <si>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</si>
  <si>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</si>
  <si>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</si>
  <si>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</si>
  <si>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</si>
  <si>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</si>
  <si>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</si>
  <si>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</si>
  <si>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</si>
  <si>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</si>
  <si>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</si>
  <si>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</si>
  <si>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</si>
  <si>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</si>
  <si>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</si>
  <si>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</si>
  <si>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</si>
  <si>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</si>
  <si>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</si>
  <si>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</si>
  <si>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</si>
  <si>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</si>
  <si>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</si>
  <si>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</si>
  <si>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</si>
  <si>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</si>
  <si>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</si>
  <si>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</si>
  <si>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</si>
  <si>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</si>
  <si>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</si>
  <si>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</si>
  <si>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</si>
  <si>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</si>
  <si>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</si>
  <si>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</si>
  <si>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</si>
  <si>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</si>
  <si>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</si>
  <si>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</si>
  <si>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</si>
  <si>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</si>
  <si>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</si>
  <si>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</si>
  <si>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</si>
  <si>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</si>
  <si>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</si>
  <si>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</si>
  <si>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</si>
  <si>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</si>
  <si>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</si>
  <si>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</si>
  <si>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</si>
  <si>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</si>
  <si>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</si>
  <si>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</si>
  <si>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</si>
  <si>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</si>
  <si>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</si>
  <si>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</si>
  <si>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</si>
  <si>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</si>
  <si>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</si>
  <si>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</si>
  <si>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</si>
  <si>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</si>
  <si>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</si>
  <si>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</si>
  <si>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</si>
  <si>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</si>
  <si>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</si>
  <si>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</si>
  <si>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</si>
  <si>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</si>
  <si>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</si>
  <si>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</si>
  <si>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</si>
  <si>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</si>
  <si>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</si>
  <si>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</si>
  <si>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</si>
  <si>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</si>
  <si>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</si>
  <si>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</si>
  <si>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</si>
  <si>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</si>
  <si>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</si>
  <si>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</si>
  <si>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</si>
  <si>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</si>
  <si>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</si>
  <si>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</si>
  <si>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</si>
  <si>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</si>
  <si>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</si>
  <si>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</si>
  <si>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</si>
  <si>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</si>
  <si>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</si>
  <si>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</si>
  <si>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</si>
  <si>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</si>
  <si>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</si>
  <si>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</si>
  <si>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</si>
  <si>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</si>
  <si>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</si>
  <si>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</si>
  <si>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</si>
  <si>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</si>
  <si>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</si>
  <si>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</si>
  <si>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</si>
  <si>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</si>
  <si>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</si>
  <si>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</si>
  <si>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</si>
  <si>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</si>
  <si>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</si>
  <si>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</si>
  <si>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</si>
  <si>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</si>
  <si>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</si>
  <si>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</si>
  <si>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</si>
  <si>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</si>
  <si>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</si>
  <si>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</si>
  <si>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</si>
  <si>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</si>
  <si>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</si>
  <si>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</si>
  <si>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</si>
  <si>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</si>
  <si>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</si>
  <si>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</si>
  <si>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</si>
  <si>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</si>
  <si>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</si>
  <si>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</si>
  <si>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</si>
  <si>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</si>
  <si>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</si>
  <si>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</si>
  <si>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</si>
  <si>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</si>
  <si>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</si>
  <si>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</si>
  <si>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</si>
  <si>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</si>
  <si>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</si>
  <si>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</si>
  <si>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</si>
  <si>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</si>
  <si>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</si>
  <si>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</si>
  <si>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</si>
  <si>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</si>
  <si>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</si>
  <si>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</si>
  <si>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</si>
  <si>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</si>
  <si>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</si>
  <si>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</si>
  <si>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</si>
  <si>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</si>
  <si>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</si>
  <si>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</si>
  <si>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</si>
  <si>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</si>
  <si>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</si>
  <si>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</si>
  <si>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</si>
  <si>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</si>
  <si>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</si>
  <si>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</si>
  <si>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</si>
  <si>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</si>
  <si>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</si>
  <si>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</si>
  <si>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</si>
  <si>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</si>
  <si>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</si>
  <si>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</si>
  <si>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</si>
  <si>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</si>
  <si>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</si>
  <si>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</si>
  <si>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</si>
  <si>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</si>
  <si>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</si>
  <si>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</si>
  <si>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</si>
  <si>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</si>
  <si>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</si>
  <si>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</si>
  <si>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</si>
  <si>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</si>
  <si>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</si>
  <si>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</si>
  <si>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</si>
  <si>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</si>
  <si>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</si>
  <si>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</si>
  <si>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</si>
  <si>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</si>
  <si>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</si>
  <si>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</si>
  <si>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</si>
  <si>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</si>
  <si>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</si>
  <si>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</si>
  <si>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</si>
  <si>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</si>
  <si>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</si>
  <si>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</si>
  <si>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</si>
  <si>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</si>
  <si>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</si>
  <si>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</si>
  <si>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</si>
  <si>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</si>
  <si>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</si>
  <si>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</si>
  <si>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</si>
  <si>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</si>
  <si>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</si>
  <si>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</si>
  <si>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</si>
  <si>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</si>
  <si>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</si>
  <si>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</si>
  <si>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</si>
  <si>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</si>
  <si>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</si>
  <si>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</si>
  <si>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</si>
  <si>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</si>
  <si>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</si>
  <si>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</si>
  <si>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</si>
  <si>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</si>
  <si>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</si>
  <si>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</si>
  <si>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</si>
  <si>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</si>
  <si>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</si>
  <si>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</si>
  <si>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</si>
  <si>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</si>
  <si>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</si>
  <si>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</si>
  <si>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</si>
  <si>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</si>
  <si>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</si>
  <si>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</si>
  <si>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</si>
  <si>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</si>
  <si>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</si>
  <si>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</si>
  <si>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</si>
  <si>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</si>
  <si>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</si>
  <si>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</si>
  <si>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</si>
  <si>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</si>
  <si>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</si>
  <si>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</si>
  <si>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</si>
  <si>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</si>
  <si>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</si>
  <si>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</si>
  <si>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</si>
  <si>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</si>
  <si>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</si>
  <si>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</si>
  <si>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</si>
  <si>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</si>
  <si>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</si>
  <si>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</si>
  <si>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</si>
  <si>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</si>
  <si>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</si>
  <si>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</si>
  <si>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</si>
  <si>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</si>
  <si>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</si>
  <si>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</si>
  <si>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</si>
  <si>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</si>
  <si>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</si>
  <si>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</si>
  <si>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</si>
  <si>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</si>
  <si>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</si>
  <si>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</si>
  <si>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</si>
  <si>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</si>
  <si>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</si>
  <si>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</si>
  <si>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</si>
  <si>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</si>
  <si>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</si>
  <si>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</si>
  <si>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</si>
  <si>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</si>
  <si>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</si>
  <si>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</si>
  <si>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</si>
  <si>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</si>
  <si>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</si>
  <si>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</si>
  <si>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</si>
  <si>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</si>
  <si>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</si>
  <si>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</si>
  <si>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</si>
  <si>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</si>
  <si>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</si>
  <si>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</si>
  <si>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</si>
  <si>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</si>
  <si>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</si>
  <si>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</si>
  <si>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</si>
  <si>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</si>
  <si>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</si>
  <si>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</si>
  <si>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</si>
  <si>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</si>
  <si>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</si>
  <si>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</si>
  <si>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</si>
  <si>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</si>
  <si>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</si>
  <si>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</si>
  <si>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</si>
  <si>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</si>
  <si>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</si>
  <si>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</si>
  <si>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</si>
  <si>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</si>
  <si>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</si>
  <si>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</si>
  <si>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</si>
  <si>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</si>
  <si>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</si>
  <si>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</si>
  <si>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</si>
  <si>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</si>
  <si>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</si>
  <si>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</si>
  <si>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</si>
  <si>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</si>
  <si>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</si>
  <si>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</si>
  <si>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</si>
  <si>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</si>
  <si>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</si>
  <si>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</si>
  <si>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</si>
  <si>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</si>
  <si>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</si>
  <si>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</si>
  <si>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</si>
  <si>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</si>
  <si>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</si>
  <si>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</si>
  <si>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</si>
  <si>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</si>
  <si>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</si>
  <si>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</si>
  <si>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</si>
  <si>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</si>
  <si>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</si>
  <si>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</si>
  <si>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</si>
  <si>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</si>
  <si>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</si>
  <si>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</si>
  <si>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</si>
  <si>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</si>
  <si>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</si>
  <si>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</si>
  <si>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</si>
  <si>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</si>
  <si>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</si>
  <si>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</si>
  <si>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</si>
  <si>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</si>
  <si>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</si>
  <si>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</si>
  <si>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</si>
  <si>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</si>
  <si>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</si>
  <si>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</si>
  <si>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</si>
  <si>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</si>
  <si>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</si>
  <si>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</si>
  <si>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</si>
  <si>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</si>
  <si>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</si>
  <si>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</si>
  <si>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</si>
  <si>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</si>
  <si>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</si>
  <si>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</si>
  <si>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</si>
  <si>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</si>
  <si>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</si>
  <si>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</si>
  <si>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</si>
  <si>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</si>
  <si>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</si>
  <si>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</si>
  <si>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</si>
  <si>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</si>
  <si>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</si>
  <si>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</si>
  <si>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</si>
  <si>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</si>
  <si>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</si>
  <si>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</si>
  <si>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</si>
  <si>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</si>
  <si>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</si>
  <si>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</si>
  <si>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</si>
  <si>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</si>
  <si>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</si>
  <si>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</si>
  <si>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</si>
  <si>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</si>
  <si>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</si>
  <si>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</si>
  <si>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</si>
  <si>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</si>
  <si>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</si>
  <si>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</si>
  <si>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</si>
  <si>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</si>
  <si>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</si>
  <si>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</si>
  <si>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</si>
  <si>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</si>
  <si>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</si>
  <si>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</si>
  <si>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</si>
  <si>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</si>
  <si>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</si>
  <si>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</si>
  <si>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</si>
  <si>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</si>
  <si>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</si>
  <si>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</si>
  <si>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</si>
  <si>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</si>
  <si>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</si>
  <si>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</si>
  <si>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</si>
  <si>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</si>
  <si>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</si>
  <si>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</si>
  <si>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</si>
  <si>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</si>
  <si>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</si>
  <si>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</si>
  <si>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</si>
  <si>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</si>
  <si>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</si>
  <si>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</si>
  <si>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</si>
  <si>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</si>
  <si>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</si>
  <si>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</si>
  <si>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</si>
  <si>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</si>
  <si>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</si>
  <si>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</si>
  <si>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</si>
  <si>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</si>
  <si>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</si>
  <si>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</si>
  <si>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</si>
  <si>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</si>
  <si>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</si>
  <si>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</si>
  <si>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</si>
  <si>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</si>
  <si>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</si>
  <si>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</si>
  <si>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</si>
  <si>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</si>
  <si>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</si>
  <si>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</si>
  <si>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</si>
  <si>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</si>
  <si>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</si>
  <si>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</si>
  <si>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</si>
  <si>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</si>
  <si>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</si>
  <si>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</si>
  <si>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</si>
  <si>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</si>
  <si>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</si>
  <si>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</si>
  <si>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</si>
  <si>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</si>
  <si>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</si>
  <si>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</si>
  <si>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</si>
  <si>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</si>
  <si>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</si>
  <si>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</si>
  <si>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</si>
  <si>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</si>
  <si>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</si>
  <si>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</si>
  <si>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</si>
  <si>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</si>
  <si>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</si>
  <si>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</si>
  <si>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</si>
  <si>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</si>
  <si>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</si>
  <si>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</si>
  <si>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</si>
  <si>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</si>
  <si>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</si>
  <si>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</si>
  <si>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</si>
  <si>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</si>
  <si>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</si>
  <si>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</si>
  <si>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</si>
  <si>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</si>
  <si>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</si>
  <si>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</si>
  <si>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</si>
  <si>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</si>
  <si>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</si>
  <si>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</si>
  <si>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</si>
  <si>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</si>
  <si>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</si>
  <si>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</si>
  <si>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</si>
  <si>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</si>
  <si>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</si>
  <si>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</si>
  <si>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</si>
  <si>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</si>
  <si>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</si>
  <si>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</si>
  <si>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</si>
  <si>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</si>
  <si>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</si>
  <si>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</si>
  <si>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</si>
  <si>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</si>
  <si>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</si>
  <si>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</si>
  <si>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</si>
  <si>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</si>
  <si>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</si>
  <si>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</si>
  <si>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</si>
  <si>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</si>
  <si>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</si>
  <si>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</si>
  <si>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</si>
  <si>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</si>
  <si>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</si>
  <si>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</si>
  <si>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</si>
  <si>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</si>
  <si>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</si>
  <si>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</si>
  <si>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</si>
  <si>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</si>
  <si>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</si>
  <si>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</si>
  <si>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</si>
  <si>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</si>
  <si>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</si>
  <si>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</si>
  <si>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</si>
  <si>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</si>
  <si>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</si>
  <si>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</si>
  <si>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</si>
  <si>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</si>
  <si>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</si>
  <si>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</si>
  <si>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</si>
  <si>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</si>
  <si>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</si>
  <si>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</si>
  <si>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</si>
  <si>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</si>
  <si>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</si>
  <si>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</si>
  <si>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</si>
  <si>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</si>
  <si>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</si>
  <si>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</si>
  <si>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</si>
  <si>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</si>
  <si>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</si>
  <si>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</si>
  <si>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</si>
  <si>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</si>
  <si>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</si>
  <si>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</si>
  <si>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</si>
  <si>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</si>
  <si>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</si>
  <si>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</si>
  <si>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</si>
  <si>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</si>
  <si>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</si>
  <si>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</si>
  <si>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</si>
  <si>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</si>
  <si>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</si>
  <si>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</si>
  <si>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</si>
  <si>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</si>
  <si>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</si>
  <si>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</si>
  <si>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</si>
  <si>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</si>
  <si>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</si>
  <si>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</si>
  <si>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</si>
  <si>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</si>
  <si>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</si>
  <si>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</si>
  <si>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</si>
  <si>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</si>
  <si>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</si>
  <si>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</si>
  <si>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</si>
  <si>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</si>
  <si>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</si>
  <si>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</si>
  <si>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</si>
  <si>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</si>
  <si>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</si>
  <si>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</si>
  <si>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</si>
  <si>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</si>
  <si>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</si>
  <si>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</si>
  <si>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</si>
  <si>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</si>
  <si>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</si>
  <si>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</si>
  <si>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</si>
  <si>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</si>
  <si>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</si>
  <si>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</si>
  <si>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</si>
  <si>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</si>
  <si>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</si>
  <si>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</si>
  <si>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</si>
  <si>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</si>
  <si>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</si>
  <si>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</si>
  <si>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</si>
  <si>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</si>
  <si>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</si>
  <si>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</si>
  <si>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</si>
  <si>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</si>
  <si>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</si>
  <si>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</si>
  <si>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</si>
  <si>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</si>
  <si>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</si>
  <si>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</si>
  <si>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</si>
  <si>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</si>
  <si>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</si>
  <si>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</si>
  <si>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</si>
  <si>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</si>
  <si>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</si>
  <si>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</si>
  <si>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</si>
  <si>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</si>
  <si>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</si>
  <si>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</si>
  <si>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</si>
  <si>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</si>
  <si>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</si>
  <si>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</si>
  <si>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</si>
  <si>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</si>
  <si>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</si>
  <si>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</si>
  <si>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</si>
  <si>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</si>
  <si>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</si>
  <si>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</si>
  <si>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</si>
  <si>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</si>
  <si>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</si>
  <si>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</si>
  <si>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</si>
  <si>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</si>
  <si>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</si>
  <si>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</si>
  <si>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</si>
  <si>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</si>
  <si>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</si>
  <si>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</si>
  <si>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</si>
  <si>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</si>
  <si>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</si>
  <si>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</si>
  <si>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</si>
  <si>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</si>
  <si>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</si>
  <si>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</si>
  <si>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</si>
  <si>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</si>
  <si>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</si>
  <si>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</si>
  <si>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</si>
  <si>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</si>
  <si>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</si>
  <si>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</si>
  <si>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</si>
  <si>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</si>
  <si>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</si>
  <si>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</si>
  <si>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</si>
  <si>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</si>
  <si>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</si>
  <si>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</si>
  <si>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</si>
  <si>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</si>
  <si>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</si>
  <si>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</si>
  <si>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</si>
  <si>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</si>
  <si>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</si>
  <si>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</si>
  <si>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</si>
  <si>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</si>
  <si>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</si>
  <si>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</si>
  <si>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</si>
  <si>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</si>
  <si>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</si>
  <si>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</si>
  <si>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</si>
  <si>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</si>
  <si>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</si>
  <si>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</si>
  <si>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</si>
  <si>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</si>
  <si>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</si>
  <si>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</si>
  <si>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</si>
  <si>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</si>
  <si>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</si>
  <si>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</si>
  <si>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</si>
  <si>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</si>
  <si>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</si>
  <si>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</si>
  <si>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</si>
  <si>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</si>
  <si>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</si>
  <si>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</si>
  <si>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</si>
  <si>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</si>
  <si>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</si>
  <si>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</si>
  <si>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</si>
  <si>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</si>
  <si>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</si>
  <si>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</si>
  <si>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</si>
  <si>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</si>
  <si>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</si>
  <si>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</si>
  <si>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</si>
  <si>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</si>
  <si>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</si>
  <si>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</si>
  <si>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</si>
  <si>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</si>
  <si>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</si>
  <si>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</si>
  <si>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</si>
  <si>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</si>
  <si>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</si>
  <si>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</si>
  <si>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</si>
  <si>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</si>
  <si>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</si>
  <si>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</si>
  <si>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</si>
  <si>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</si>
  <si>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</si>
  <si>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</si>
  <si>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</si>
  <si>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</si>
  <si>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</si>
  <si>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</si>
  <si>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</si>
  <si>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</si>
  <si>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</si>
  <si>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</si>
  <si>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</si>
  <si>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</si>
  <si>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</si>
  <si>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</si>
  <si>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</si>
  <si>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</si>
  <si>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</si>
  <si>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</si>
  <si>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</si>
  <si>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</si>
  <si>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</si>
  <si>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</si>
  <si>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</si>
  <si>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</si>
  <si>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</si>
  <si>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</si>
  <si>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</si>
  <si>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</si>
  <si>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</si>
  <si>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</si>
  <si>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</si>
  <si>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</si>
  <si>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</si>
  <si>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</si>
  <si>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</si>
  <si>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</si>
  <si>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</si>
  <si>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</si>
  <si>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</si>
  <si>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</si>
  <si>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</si>
  <si>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</si>
  <si>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</si>
  <si>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</si>
  <si>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</si>
  <si>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</si>
  <si>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</si>
  <si>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</si>
  <si>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</si>
  <si>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</si>
  <si>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</si>
  <si>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</si>
  <si>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</si>
  <si>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</si>
  <si>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</si>
  <si>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</si>
  <si>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</si>
  <si>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</si>
  <si>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</si>
  <si>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</si>
  <si>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</si>
  <si>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</si>
  <si>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</si>
  <si>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</si>
  <si>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</si>
  <si>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</si>
  <si>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</si>
  <si>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</si>
  <si>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</si>
  <si>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</si>
  <si>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</si>
  <si>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</si>
  <si>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</si>
  <si>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</si>
  <si>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</si>
  <si>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</si>
  <si>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</si>
  <si>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</si>
  <si>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</si>
  <si>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</si>
  <si>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</si>
  <si>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</si>
  <si>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</si>
  <si>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</si>
  <si>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</si>
  <si>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</si>
  <si>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</si>
  <si>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</si>
  <si>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</si>
  <si>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</si>
  <si>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</si>
  <si>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</si>
  <si>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</si>
  <si>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</si>
  <si>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</si>
  <si>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</si>
  <si>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</si>
  <si>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</si>
  <si>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</si>
  <si>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</si>
  <si>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</si>
  <si>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</si>
  <si>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</si>
  <si>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</si>
  <si>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</si>
  <si>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</si>
  <si>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</si>
  <si>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</si>
  <si>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</si>
  <si>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</si>
  <si>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</si>
  <si>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</si>
  <si>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</si>
  <si>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</si>
  <si>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</si>
  <si>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</si>
  <si>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</si>
  <si>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</si>
  <si>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</si>
  <si>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</si>
  <si>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</si>
  <si>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</si>
  <si>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</si>
  <si>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</si>
  <si>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</si>
  <si>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</si>
  <si>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</si>
  <si>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</si>
  <si>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</si>
  <si>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</si>
  <si>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</si>
  <si>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</si>
  <si>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</si>
  <si>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</si>
  <si>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</si>
  <si>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</si>
  <si>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</si>
  <si>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</si>
  <si>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</si>
  <si>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</si>
  <si>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</si>
  <si>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</si>
  <si>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</si>
  <si>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</si>
  <si>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</si>
  <si>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</si>
  <si>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</si>
  <si>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</si>
  <si>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</si>
  <si>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</si>
  <si>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</si>
  <si>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</si>
  <si>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</si>
  <si>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</si>
  <si>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</si>
  <si>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</si>
  <si>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</si>
  <si>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</si>
  <si>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</si>
  <si>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</si>
  <si>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</si>
  <si>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</si>
  <si>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</si>
  <si>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</si>
  <si>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</si>
  <si>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</si>
  <si>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</si>
  <si>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</si>
  <si>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</si>
  <si>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</si>
  <si>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</si>
  <si>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</si>
  <si>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</si>
  <si>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</si>
  <si>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</si>
  <si>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</si>
  <si>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</si>
  <si>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</si>
  <si>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</si>
  <si>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</si>
  <si>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</si>
  <si>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</si>
  <si>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</si>
  <si>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</si>
  <si>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</si>
  <si>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</si>
  <si>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</si>
  <si>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</si>
  <si>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</si>
  <si>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</si>
  <si>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</si>
  <si>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</si>
  <si>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</si>
  <si>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</si>
  <si>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</si>
  <si>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</si>
  <si>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</si>
  <si>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</si>
  <si>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</si>
  <si>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</si>
  <si>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</si>
  <si>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</si>
  <si>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</si>
  <si>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</si>
  <si>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</si>
  <si>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</si>
  <si>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</si>
  <si>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</si>
  <si>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</si>
  <si>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</si>
  <si>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</si>
  <si>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</si>
  <si>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</si>
  <si>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</si>
  <si>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</si>
  <si>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</si>
  <si>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</si>
  <si>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</si>
  <si>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</si>
  <si>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</si>
  <si>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</si>
  <si>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</si>
  <si>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</si>
  <si>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</si>
  <si>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</si>
  <si>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</si>
  <si>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</si>
  <si>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</si>
  <si>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</si>
  <si>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</si>
  <si>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</si>
  <si>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</si>
  <si>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</si>
  <si>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</si>
  <si>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</si>
  <si>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</si>
  <si>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</si>
  <si>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</si>
  <si>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</si>
  <si>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</si>
  <si>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</si>
  <si>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</si>
  <si>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</si>
  <si>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</si>
  <si>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</si>
  <si>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</si>
  <si>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</si>
  <si>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</si>
  <si>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</si>
  <si>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</si>
  <si>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</si>
  <si>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</si>
  <si>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</si>
  <si>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</si>
  <si>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</si>
  <si>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</si>
  <si>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</si>
  <si>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</si>
  <si>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</si>
  <si>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</si>
  <si>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</si>
  <si>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</si>
  <si>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</si>
  <si>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</si>
  <si>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</si>
  <si>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</si>
  <si>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</si>
  <si>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</si>
  <si>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</si>
  <si>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</si>
  <si>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</si>
  <si>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</si>
  <si>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</si>
  <si>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</si>
  <si>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</si>
  <si>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</si>
  <si>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</si>
  <si>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</si>
  <si>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</si>
  <si>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</si>
  <si>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</si>
  <si>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</si>
  <si>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</si>
  <si>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</si>
  <si>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</si>
  <si>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</si>
  <si>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</si>
  <si>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</si>
  <si>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</si>
  <si>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</si>
  <si>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</si>
  <si>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</si>
  <si>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</si>
  <si>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</si>
  <si>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</si>
  <si>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</si>
  <si>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</si>
  <si>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</si>
  <si>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</si>
  <si>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</si>
  <si>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</si>
  <si>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</si>
  <si>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</si>
  <si>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</si>
  <si>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</si>
  <si>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</si>
  <si>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</si>
  <si>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</si>
  <si>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</si>
  <si>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</si>
  <si>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</si>
  <si>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</si>
  <si>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</si>
  <si>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</si>
  <si>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</si>
  <si>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</si>
  <si>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</si>
  <si>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</si>
  <si>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</si>
  <si>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</si>
  <si>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</si>
  <si>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</si>
  <si>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</si>
  <si>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</si>
  <si>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</si>
  <si>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</si>
  <si>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</si>
  <si>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</si>
  <si>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</si>
  <si>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</si>
  <si>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</si>
  <si>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</si>
  <si>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</si>
  <si>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</si>
  <si>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</si>
  <si>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</si>
  <si>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</si>
  <si>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</si>
  <si>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</si>
  <si>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</si>
  <si>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</si>
  <si>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</si>
  <si>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</si>
  <si>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</si>
  <si>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</si>
  <si>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</si>
  <si>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</si>
  <si>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</si>
  <si>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</si>
  <si>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</si>
  <si>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</si>
  <si>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</si>
  <si>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</si>
  <si>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</si>
  <si>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</si>
  <si>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</si>
  <si>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</si>
  <si>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</si>
  <si>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</si>
  <si>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</si>
  <si>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</si>
  <si>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</si>
  <si>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</si>
  <si>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</si>
  <si>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</si>
  <si>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</si>
  <si>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</si>
  <si>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</si>
  <si>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</si>
  <si>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</si>
  <si>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</si>
  <si>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</si>
  <si>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</si>
  <si>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</si>
  <si>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</si>
  <si>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</si>
  <si>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</si>
  <si>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</si>
  <si>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</si>
  <si>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</si>
  <si>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</si>
  <si>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</si>
  <si>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</si>
  <si>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</si>
  <si>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</si>
  <si>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</si>
  <si>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</si>
  <si>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</si>
  <si>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</si>
  <si>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</si>
  <si>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</si>
  <si>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</si>
  <si>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</si>
  <si>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</si>
  <si>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</si>
  <si>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</si>
  <si>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</si>
  <si>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</si>
  <si>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</si>
  <si>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</si>
  <si>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</si>
  <si>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</si>
  <si>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</si>
  <si>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</si>
  <si>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</si>
  <si>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</si>
  <si>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</si>
  <si>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</si>
  <si>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</si>
  <si>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</si>
  <si>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</si>
  <si>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</si>
  <si>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</si>
  <si>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</si>
  <si>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</si>
  <si>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</si>
  <si>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</si>
  <si>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</si>
  <si>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</si>
  <si>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</si>
  <si>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</si>
  <si>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</si>
  <si>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</si>
  <si>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</si>
  <si>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</si>
  <si>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</si>
  <si>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</si>
  <si>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</si>
  <si>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</si>
  <si>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</si>
  <si>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</si>
  <si>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</si>
  <si>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</si>
  <si>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</si>
  <si>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</si>
  <si>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</si>
  <si>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</si>
  <si>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</si>
  <si>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</si>
  <si>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</si>
  <si>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</si>
  <si>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</si>
  <si>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</si>
  <si>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</si>
  <si>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</si>
  <si>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</si>
  <si>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</si>
  <si>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</si>
  <si>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</si>
  <si>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</si>
  <si>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</si>
  <si>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</si>
  <si>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</si>
  <si>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</si>
  <si>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</si>
  <si>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</si>
  <si>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</si>
  <si>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</si>
  <si>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</si>
  <si>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</si>
  <si>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</si>
  <si>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</si>
  <si>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</si>
  <si>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</si>
  <si>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</si>
  <si>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</si>
  <si>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</si>
  <si>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</si>
  <si>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</si>
  <si>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</si>
  <si>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</si>
  <si>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</si>
  <si>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</si>
  <si>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</si>
  <si>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</si>
  <si>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</si>
  <si>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</si>
  <si>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</si>
  <si>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</si>
  <si>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</si>
  <si>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</si>
  <si>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</si>
  <si>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</si>
  <si>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</si>
  <si>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</si>
  <si>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</si>
  <si>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</si>
  <si>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</si>
  <si>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</si>
  <si>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</si>
  <si>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</si>
  <si>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</si>
  <si>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</si>
  <si>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</si>
  <si>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</si>
  <si>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</si>
  <si>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</si>
  <si>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</si>
  <si>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</si>
  <si>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</si>
  <si>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</si>
  <si>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</si>
  <si>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</si>
  <si>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</si>
  <si>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</si>
  <si>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</si>
  <si>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</si>
  <si>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</si>
  <si>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</si>
  <si>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</si>
  <si>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</si>
  <si>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</si>
  <si>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</si>
  <si>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</si>
  <si>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</si>
  <si>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</si>
  <si>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</si>
  <si>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</si>
  <si>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</si>
  <si>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</si>
  <si>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</si>
  <si>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</si>
  <si>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</si>
  <si>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</si>
  <si>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</si>
  <si>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</si>
  <si>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</si>
  <si>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</si>
  <si>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</si>
  <si>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</si>
  <si>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</si>
  <si>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</si>
  <si>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</si>
  <si>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</si>
  <si>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</si>
  <si>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</si>
  <si>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</si>
  <si>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</si>
  <si>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</si>
  <si>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</si>
  <si>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</si>
  <si>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</si>
  <si>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</si>
  <si>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</si>
  <si>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</si>
  <si>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</si>
  <si>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</si>
  <si>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</si>
  <si>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</si>
  <si>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</si>
  <si>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</si>
  <si>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</si>
  <si>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</si>
  <si>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</si>
  <si>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</si>
  <si>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</si>
  <si>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</si>
  <si>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</si>
  <si>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</si>
  <si>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</si>
  <si>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</si>
  <si>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</si>
  <si>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</si>
  <si>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</si>
  <si>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</si>
  <si>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</si>
  <si>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</si>
  <si>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</si>
  <si>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</si>
  <si>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</si>
  <si>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</si>
  <si>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</si>
  <si>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</si>
  <si>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</si>
  <si>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</si>
  <si>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</si>
  <si>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</si>
  <si>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</si>
  <si>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</si>
  <si>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</si>
  <si>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</si>
  <si>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</si>
  <si>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</si>
  <si>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</si>
  <si>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</si>
  <si>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</si>
  <si>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</si>
  <si>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</si>
  <si>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</si>
  <si>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</si>
  <si>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</si>
  <si>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</si>
  <si>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</si>
  <si>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</si>
  <si>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</si>
  <si>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</si>
  <si>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</si>
  <si>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</si>
  <si>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</si>
  <si>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</si>
  <si>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</si>
  <si>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</si>
  <si>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</si>
  <si>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</si>
  <si>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</si>
  <si>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</si>
  <si>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</si>
  <si>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</si>
  <si>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</si>
  <si>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</si>
  <si>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</si>
  <si>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</si>
  <si>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</si>
  <si>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</si>
  <si>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</si>
  <si>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</si>
  <si>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</si>
  <si>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</si>
  <si>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</si>
  <si>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</si>
  <si>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</si>
  <si>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</si>
  <si>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</si>
  <si>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</si>
  <si>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</si>
  <si>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</si>
  <si>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</si>
  <si>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</si>
  <si>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</si>
  <si>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</si>
  <si>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</si>
  <si>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</si>
  <si>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</si>
  <si>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</si>
  <si>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</si>
  <si>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</si>
  <si>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</si>
  <si>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</si>
  <si>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</si>
  <si>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</si>
  <si>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</si>
  <si>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</si>
  <si>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</si>
  <si>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</si>
  <si>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</si>
  <si>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</si>
  <si>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</si>
  <si>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</si>
  <si>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</si>
  <si>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</si>
  <si>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</si>
  <si>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</si>
  <si>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</si>
  <si>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</si>
  <si>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</si>
  <si>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</si>
  <si>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</si>
  <si>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</si>
  <si>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</si>
  <si>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</si>
  <si>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</si>
  <si>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</si>
  <si>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</si>
  <si>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</si>
  <si>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</si>
  <si>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</si>
  <si>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</si>
  <si>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</si>
  <si>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</si>
  <si>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</si>
  <si>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</si>
  <si>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</si>
  <si>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</si>
  <si>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</si>
  <si>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</si>
  <si>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</si>
  <si>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</si>
  <si>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</si>
  <si>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</si>
  <si>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</si>
  <si>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</si>
  <si>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</si>
  <si>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</si>
  <si>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</si>
  <si>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</si>
  <si>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</si>
  <si>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</si>
  <si>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</si>
  <si>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</si>
  <si>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</si>
  <si>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</si>
  <si>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</si>
  <si>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</si>
  <si>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</si>
  <si>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</si>
  <si>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</si>
  <si>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</si>
  <si>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</si>
  <si>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</si>
  <si>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</si>
  <si>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</si>
  <si>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</si>
  <si>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</si>
  <si>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</si>
  <si>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</si>
  <si>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</si>
  <si>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</si>
  <si>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</si>
  <si>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</si>
  <si>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</si>
  <si>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</si>
  <si>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</si>
  <si>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</si>
  <si>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</si>
  <si>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</si>
  <si>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</si>
  <si>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</si>
  <si>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</si>
  <si>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</si>
  <si>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</si>
  <si>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</si>
  <si>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</si>
  <si>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</si>
  <si>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</si>
  <si>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</si>
  <si>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</si>
  <si>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</si>
  <si>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</si>
  <si>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</si>
  <si>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</si>
  <si>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</si>
  <si>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</si>
  <si>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</si>
  <si>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</si>
  <si>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</si>
  <si>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</si>
  <si>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</si>
  <si>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</si>
  <si>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</si>
  <si>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</si>
  <si>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</si>
  <si>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</si>
  <si>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</si>
  <si>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</si>
  <si>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</si>
  <si>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</si>
  <si>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</si>
  <si>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</si>
  <si>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</si>
  <si>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</si>
  <si>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</si>
  <si>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</si>
  <si>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</si>
  <si>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</si>
  <si>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</si>
  <si>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</si>
  <si>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</si>
  <si>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</si>
  <si>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</si>
  <si>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</si>
  <si>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</si>
  <si>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</si>
  <si>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</si>
  <si>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</si>
  <si>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</si>
  <si>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</si>
  <si>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</si>
  <si>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</si>
  <si>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</si>
  <si>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</si>
  <si>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</si>
  <si>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</si>
  <si>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</si>
  <si>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</si>
  <si>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</si>
  <si>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</si>
  <si>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</si>
  <si>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</si>
  <si>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</si>
  <si>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</si>
  <si>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</si>
  <si>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</si>
  <si>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</si>
  <si>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</si>
  <si>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</si>
  <si>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</si>
  <si>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</si>
  <si>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</si>
  <si>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</si>
  <si>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</si>
  <si>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</si>
  <si>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</si>
  <si>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</si>
  <si>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</si>
  <si>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</si>
  <si>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</si>
  <si>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</si>
  <si>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</si>
  <si>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</si>
  <si>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</si>
  <si>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</si>
  <si>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</si>
  <si>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</si>
  <si>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</si>
  <si>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</si>
  <si>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</si>
  <si>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</si>
  <si>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</si>
  <si>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</si>
  <si>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</si>
  <si>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</si>
  <si>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</si>
  <si>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</si>
  <si>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</si>
  <si>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</si>
  <si>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</si>
  <si>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</si>
  <si>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</si>
  <si>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</si>
  <si>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</si>
  <si>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</si>
  <si>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</si>
  <si>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</si>
  <si>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</si>
  <si>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</si>
  <si>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</si>
  <si>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</si>
  <si>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</si>
  <si>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</si>
  <si>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</si>
  <si>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</si>
  <si>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</si>
  <si>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</si>
  <si>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</si>
  <si>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</si>
  <si>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</si>
  <si>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</si>
  <si>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</si>
  <si>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</si>
  <si>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</si>
  <si>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</si>
  <si>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</si>
  <si>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</si>
  <si>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</si>
  <si>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</si>
  <si>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</si>
  <si>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</si>
  <si>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</si>
  <si>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</si>
  <si>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</si>
  <si>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</si>
  <si>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</si>
  <si>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</si>
  <si>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</si>
  <si>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</si>
  <si>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</si>
  <si>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</si>
  <si>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</si>
  <si>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</si>
  <si>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</si>
  <si>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</si>
  <si>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</si>
  <si>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</si>
  <si>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</si>
  <si>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</si>
  <si>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</si>
  <si>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</si>
  <si>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</si>
  <si>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</si>
  <si>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</si>
  <si>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</si>
  <si>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</si>
  <si>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</si>
  <si>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</si>
  <si>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</si>
  <si>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</si>
  <si>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</si>
  <si>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</si>
  <si>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</si>
  <si>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</si>
  <si>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</si>
  <si>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</si>
  <si>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</si>
  <si>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</si>
  <si>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</si>
  <si>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</si>
  <si>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</si>
  <si>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</si>
  <si>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</si>
  <si>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</si>
  <si>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</si>
  <si>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</si>
  <si>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</si>
  <si>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</si>
  <si>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</si>
  <si>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</si>
  <si>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</si>
  <si>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</si>
  <si>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</si>
  <si>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</si>
  <si>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</si>
  <si>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</si>
  <si>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</si>
  <si>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</si>
  <si>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</si>
  <si>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</si>
  <si>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</si>
  <si>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</si>
  <si>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</si>
  <si>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</si>
  <si>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</si>
  <si>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</si>
  <si>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</si>
  <si>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</si>
  <si>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</si>
  <si>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</si>
  <si>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</si>
  <si>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</si>
  <si>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</si>
  <si>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</si>
  <si>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</si>
  <si>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</si>
  <si>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</si>
  <si>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</si>
  <si>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</si>
  <si>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</si>
  <si>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</si>
  <si>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</si>
  <si>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</si>
  <si>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</si>
  <si>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</si>
  <si>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</si>
  <si>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</si>
  <si>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</si>
  <si>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</si>
  <si>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</si>
  <si>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</si>
  <si>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</si>
  <si>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</si>
  <si>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</si>
  <si>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</si>
  <si>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</si>
  <si>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</si>
  <si>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</si>
  <si>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</si>
  <si>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</si>
  <si>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</si>
  <si>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</si>
  <si>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</si>
  <si>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</si>
  <si>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</si>
  <si>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</si>
  <si>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</si>
  <si>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</si>
  <si>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</si>
  <si>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</si>
  <si>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</si>
  <si>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</si>
  <si>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</si>
  <si>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</si>
  <si>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</si>
  <si>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</si>
  <si>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</si>
  <si>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</si>
  <si>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</si>
  <si>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</si>
  <si>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</si>
  <si>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</si>
  <si>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</si>
  <si>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</si>
  <si>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</si>
  <si>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</si>
  <si>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</si>
  <si>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</si>
  <si>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</si>
  <si>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</si>
  <si>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</si>
  <si>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</si>
  <si>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</si>
  <si>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</si>
  <si>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</si>
  <si>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</si>
  <si>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</si>
  <si>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</si>
  <si>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</si>
  <si>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</si>
  <si>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</si>
  <si>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</si>
  <si>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</si>
  <si>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</si>
  <si>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</si>
  <si>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</si>
  <si>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</si>
  <si>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</si>
  <si>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</si>
  <si>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</si>
  <si>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</si>
  <si>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</si>
  <si>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</si>
  <si>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</si>
  <si>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</si>
  <si>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</si>
  <si>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</si>
  <si>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</si>
  <si>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</si>
  <si>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</si>
  <si>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</si>
  <si>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</si>
  <si>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</si>
  <si>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</si>
  <si>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</si>
  <si>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</si>
  <si>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</si>
  <si>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</si>
  <si>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</si>
  <si>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</si>
  <si>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</si>
  <si>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</si>
  <si>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</si>
  <si>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</si>
  <si>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</si>
  <si>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</si>
  <si>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</si>
  <si>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</si>
  <si>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</si>
  <si>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</si>
  <si>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</si>
  <si>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</si>
  <si>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</si>
  <si>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</si>
  <si>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</si>
  <si>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</si>
  <si>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</si>
  <si>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</si>
  <si>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</si>
  <si>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</si>
  <si>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</si>
  <si>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</si>
  <si>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</si>
  <si>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</si>
  <si>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</si>
  <si>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</si>
  <si>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</si>
  <si>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</si>
  <si>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</si>
  <si>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</si>
  <si>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</si>
  <si>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</si>
  <si>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</si>
  <si>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</si>
  <si>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</si>
  <si>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</si>
  <si>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</si>
  <si>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</si>
  <si>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</si>
  <si>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</si>
  <si>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</si>
  <si>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</si>
  <si>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</si>
  <si>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</si>
  <si>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</si>
  <si>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</si>
  <si>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</si>
  <si>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</si>
  <si>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</si>
  <si>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</si>
  <si>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</si>
  <si>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</si>
  <si>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</si>
  <si>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</si>
  <si>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</si>
  <si>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</si>
  <si>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</si>
  <si>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</si>
  <si>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</si>
  <si>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</si>
  <si>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</si>
  <si>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</si>
  <si>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</si>
  <si>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</si>
  <si>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</si>
  <si>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</si>
  <si>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</si>
  <si>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</si>
  <si>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</si>
  <si>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</si>
  <si>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</si>
  <si>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</si>
  <si>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</si>
  <si>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</si>
  <si>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</si>
  <si>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</si>
  <si>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</si>
  <si>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</si>
  <si>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</si>
  <si>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</si>
  <si>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</si>
  <si>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</si>
  <si>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</si>
  <si>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</si>
  <si>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</si>
  <si>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</si>
  <si>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</si>
  <si>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</si>
  <si>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</si>
  <si>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</si>
  <si>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</si>
  <si>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</si>
  <si>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</si>
  <si>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</si>
  <si>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</si>
  <si>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</si>
  <si>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</si>
  <si>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</si>
  <si>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</si>
  <si>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</si>
  <si>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</si>
  <si>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</si>
  <si>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</si>
  <si>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</si>
  <si>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</si>
  <si>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</si>
  <si>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</si>
  <si>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</si>
  <si>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</si>
  <si>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</si>
  <si>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</si>
  <si>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</si>
  <si>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</si>
  <si>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</si>
  <si>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</si>
  <si>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</si>
  <si>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</si>
  <si>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</si>
  <si>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</si>
  <si>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</si>
  <si>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</si>
  <si>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</si>
  <si>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</si>
  <si>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</si>
  <si>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</si>
  <si>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</si>
  <si>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</si>
  <si>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</si>
  <si>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</si>
  <si>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</si>
  <si>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</si>
  <si>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</si>
  <si>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</si>
  <si>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</si>
  <si>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</si>
  <si>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</si>
  <si>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</si>
  <si>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</si>
  <si>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</si>
  <si>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</si>
  <si>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</si>
  <si>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</si>
  <si>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</si>
  <si>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</si>
  <si>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</si>
  <si>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</si>
  <si>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</si>
  <si>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</si>
  <si>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</si>
  <si>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</si>
  <si>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</si>
  <si>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</si>
  <si>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</si>
  <si>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</si>
  <si>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</si>
  <si>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</si>
  <si>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</si>
  <si>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</si>
  <si>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</si>
  <si>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</si>
  <si>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</si>
  <si>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</si>
  <si>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</si>
  <si>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</si>
  <si>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</si>
  <si>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</si>
  <si>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</si>
  <si>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</si>
  <si>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</si>
  <si>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</si>
  <si>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</si>
  <si>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</si>
  <si>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</si>
  <si>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</si>
  <si>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</si>
  <si>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</si>
  <si>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</si>
  <si>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</si>
  <si>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</si>
  <si>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</si>
  <si>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</si>
  <si>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</si>
  <si>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</si>
  <si>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</si>
  <si>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</si>
  <si>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</si>
  <si>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</si>
  <si>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</si>
  <si>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</si>
  <si>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</si>
  <si>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</si>
  <si>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</si>
  <si>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</si>
  <si>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</si>
  <si>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</si>
  <si>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</si>
  <si>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</si>
  <si>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</si>
  <si>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</si>
  <si>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</si>
  <si>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</si>
  <si>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</si>
  <si>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</si>
  <si>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</si>
  <si>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</si>
  <si>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</si>
  <si>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</si>
  <si>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</si>
  <si>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</si>
  <si>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</si>
  <si>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</si>
  <si>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</si>
  <si>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</si>
  <si>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</si>
  <si>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</si>
  <si>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</si>
  <si>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</si>
  <si>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</si>
  <si>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</si>
  <si>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</si>
  <si>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</si>
  <si>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</si>
  <si>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</si>
  <si>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</si>
  <si>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</si>
  <si>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</si>
  <si>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</si>
  <si>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</si>
  <si>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</si>
  <si>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</si>
  <si>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</si>
  <si>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</si>
  <si>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</si>
  <si>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</si>
  <si>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</si>
  <si>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</si>
  <si>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</si>
  <si>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</si>
  <si>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</si>
  <si>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</si>
  <si>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</si>
  <si>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</si>
  <si>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</si>
  <si>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</si>
  <si>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</si>
  <si>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</si>
  <si>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</si>
  <si>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</si>
  <si>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</si>
  <si>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</si>
  <si>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</si>
  <si>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</si>
  <si>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</si>
  <si>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</si>
  <si>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</si>
  <si>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</si>
  <si>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</si>
  <si>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</si>
  <si>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</si>
  <si>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</si>
  <si>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</si>
  <si>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</si>
  <si>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</si>
  <si>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</si>
  <si>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</si>
  <si>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</si>
  <si>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</si>
  <si>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</si>
  <si>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</si>
  <si>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</si>
  <si>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</si>
  <si>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</si>
  <si>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</si>
  <si>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</si>
  <si>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</si>
  <si>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</si>
  <si>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</si>
  <si>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</si>
  <si>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</si>
  <si>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</si>
  <si>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</si>
  <si>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</si>
  <si>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</si>
  <si>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</si>
  <si>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</si>
  <si>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</si>
  <si>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</si>
  <si>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</si>
  <si>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</si>
  <si>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</si>
  <si>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</si>
  <si>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</si>
  <si>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</si>
  <si>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</si>
  <si>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</si>
  <si>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</si>
  <si>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</si>
  <si>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</si>
  <si>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</si>
  <si>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</si>
  <si>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</si>
  <si>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</si>
  <si>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</si>
  <si>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</si>
  <si>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</si>
  <si>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</si>
  <si>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</si>
  <si>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</si>
  <si>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</si>
  <si>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</si>
  <si>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</si>
  <si>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</si>
  <si>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</si>
  <si>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</si>
  <si>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</si>
  <si>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</si>
  <si>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</si>
  <si>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</si>
  <si>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</si>
  <si>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</si>
  <si>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</si>
  <si>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</si>
  <si>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</si>
  <si>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</si>
  <si>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</si>
  <si>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</si>
  <si>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</si>
  <si>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</si>
  <si>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</si>
  <si>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</si>
  <si>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</si>
  <si>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</si>
  <si>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</si>
  <si>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</si>
  <si>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</si>
  <si>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</si>
  <si>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</si>
  <si>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</si>
  <si>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</si>
  <si>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</si>
  <si>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</si>
  <si>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</si>
  <si>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</si>
  <si>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</si>
  <si>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</si>
  <si>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</si>
  <si>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</si>
  <si>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</si>
  <si>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</si>
  <si>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</si>
  <si>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</si>
  <si>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</si>
  <si>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</si>
  <si>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</si>
  <si>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</si>
  <si>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</si>
  <si>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</si>
  <si>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</si>
  <si>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</si>
  <si>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</si>
  <si>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</si>
  <si>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</si>
  <si>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</si>
  <si>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</si>
  <si>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</si>
  <si>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</si>
  <si>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</si>
  <si>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</si>
  <si>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</si>
  <si>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</si>
  <si>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</si>
  <si>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</si>
  <si>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</si>
  <si>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</si>
  <si>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</si>
  <si>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</si>
  <si>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</si>
  <si>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</si>
  <si>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</si>
  <si>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</si>
  <si>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</si>
  <si>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</si>
  <si>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</si>
  <si>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</si>
  <si>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</si>
  <si>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</si>
  <si>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</si>
  <si>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</si>
  <si>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</si>
  <si>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</si>
  <si>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</si>
  <si>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</si>
  <si>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</si>
  <si>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</si>
  <si>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</si>
  <si>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</si>
  <si>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</si>
  <si>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</si>
  <si>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</si>
  <si>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</si>
  <si>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</si>
  <si>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</si>
  <si>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</si>
  <si>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</si>
  <si>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</si>
  <si>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</si>
  <si>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</si>
  <si>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</si>
  <si>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</si>
  <si>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</si>
  <si>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</si>
  <si>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</si>
  <si>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</si>
  <si>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</si>
  <si>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</si>
  <si>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</si>
  <si>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</si>
  <si>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</si>
  <si>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</si>
  <si>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</si>
  <si>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</si>
  <si>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</si>
  <si>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</si>
  <si>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</si>
  <si>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</si>
  <si>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</si>
  <si>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</si>
  <si>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</si>
  <si>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</si>
  <si>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</si>
  <si>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</si>
  <si>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</si>
  <si>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</si>
  <si>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</si>
  <si>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</si>
  <si>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</si>
  <si>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</si>
  <si>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</si>
  <si>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</si>
  <si>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</si>
  <si>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</si>
  <si>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</si>
  <si>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</si>
  <si>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</si>
  <si>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</si>
  <si>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</si>
  <si>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</si>
  <si>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</si>
  <si>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</si>
  <si>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</si>
  <si>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</si>
  <si>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</si>
  <si>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</si>
  <si>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</si>
  <si>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</si>
  <si>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</si>
  <si>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</si>
  <si>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</si>
  <si>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</si>
  <si>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</si>
  <si>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</si>
  <si>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</si>
  <si>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</si>
  <si>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</si>
  <si>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</si>
  <si>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</si>
  <si>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</si>
  <si>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</si>
  <si>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</si>
  <si>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</si>
  <si>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</si>
  <si>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</si>
  <si>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</si>
  <si>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</si>
  <si>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</si>
  <si>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</si>
  <si>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</si>
  <si>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</si>
  <si>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</si>
  <si>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</si>
  <si>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</si>
  <si>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</si>
  <si>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</si>
  <si>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</si>
  <si>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</si>
  <si>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</si>
  <si>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</si>
  <si>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</si>
  <si>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</si>
  <si>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</si>
  <si>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</si>
  <si>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</si>
  <si>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</si>
  <si>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</si>
  <si>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</si>
  <si>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</si>
  <si>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</si>
  <si>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</si>
  <si>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</si>
  <si>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</si>
  <si>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</si>
  <si>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</si>
  <si>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</si>
  <si>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</si>
  <si>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</si>
  <si>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</si>
  <si>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</si>
  <si>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</si>
  <si>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</si>
  <si>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</si>
  <si>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</si>
  <si>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</si>
  <si>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</si>
  <si>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</si>
  <si>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</si>
  <si>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</si>
  <si>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</si>
  <si>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</si>
  <si>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</si>
  <si>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</si>
  <si>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</si>
  <si>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</si>
  <si>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</si>
  <si>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</si>
  <si>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</si>
  <si>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</si>
  <si>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</si>
  <si>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</si>
  <si>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</si>
  <si>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</si>
  <si>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</si>
  <si>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</si>
  <si>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</si>
  <si>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</si>
  <si>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</si>
  <si>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</si>
  <si>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</si>
  <si>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</si>
  <si>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</si>
  <si>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</si>
  <si>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</si>
  <si>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</si>
  <si>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</si>
  <si>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</si>
  <si>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</si>
  <si>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</si>
  <si>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</si>
  <si>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</si>
  <si>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</si>
  <si>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</si>
  <si>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</si>
  <si>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</si>
  <si>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</si>
  <si>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</si>
  <si>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</si>
  <si>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</si>
  <si>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</si>
  <si>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</si>
  <si>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</si>
  <si>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</si>
  <si>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</si>
  <si>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</si>
  <si>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</si>
  <si>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</si>
  <si>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</si>
  <si>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</si>
  <si>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</si>
  <si>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</si>
  <si>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</si>
  <si>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</si>
  <si>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</si>
  <si>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</si>
  <si>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</si>
  <si>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</si>
  <si>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</si>
  <si>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</si>
  <si>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</si>
  <si>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</si>
  <si>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</si>
  <si>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</si>
  <si>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</si>
  <si>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</si>
  <si>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</si>
  <si>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</si>
  <si>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</si>
  <si>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</si>
  <si>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</si>
  <si>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</si>
  <si>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</si>
  <si>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</si>
  <si>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</si>
  <si>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</si>
  <si>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</si>
  <si>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</si>
  <si>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</si>
  <si>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</si>
  <si>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</si>
  <si>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</si>
  <si>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</si>
  <si>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</si>
  <si>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</si>
  <si>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</si>
  <si>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</si>
  <si>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</si>
  <si>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</si>
  <si>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</si>
  <si>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</si>
  <si>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</si>
  <si>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</si>
  <si>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</si>
  <si>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</si>
  <si>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</si>
  <si>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</si>
  <si>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</si>
  <si>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</si>
  <si>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</si>
  <si>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</si>
  <si>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</si>
  <si>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</si>
  <si>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</si>
  <si>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</si>
  <si>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</si>
  <si>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</si>
  <si>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</si>
  <si>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</si>
  <si>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</si>
  <si>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</si>
  <si>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</si>
  <si>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</si>
  <si>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</si>
  <si>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</si>
  <si>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</si>
  <si>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</si>
  <si>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</si>
  <si>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</si>
  <si>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</si>
  <si>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</si>
  <si>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</si>
  <si>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</si>
  <si>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</si>
  <si>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</si>
  <si>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</si>
  <si>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</si>
  <si>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</si>
  <si>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</si>
  <si>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</si>
  <si>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</si>
  <si>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</si>
  <si>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</si>
  <si>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</si>
  <si>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</si>
  <si>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</si>
  <si>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</si>
  <si>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</si>
  <si>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</si>
  <si>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</si>
  <si>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</si>
  <si>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</si>
  <si>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</si>
  <si>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</si>
  <si>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</si>
  <si>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</si>
  <si>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</si>
  <si>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</si>
  <si>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</si>
  <si>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</si>
  <si>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</si>
  <si>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</si>
  <si>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</si>
  <si>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</si>
  <si>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</si>
  <si>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</si>
  <si>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</si>
  <si>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</si>
  <si>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</si>
  <si>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</si>
  <si>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</si>
  <si>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</si>
  <si>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</si>
  <si>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</si>
  <si>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</si>
  <si>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</si>
  <si>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</si>
  <si>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</si>
  <si>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</si>
  <si>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</si>
  <si>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</si>
  <si>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</si>
  <si>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</si>
  <si>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</si>
  <si>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</si>
  <si>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</si>
  <si>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</si>
  <si>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</si>
  <si>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</si>
  <si>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</si>
  <si>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</si>
  <si>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</si>
  <si>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</si>
  <si>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</si>
  <si>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</si>
  <si>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</si>
  <si>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</si>
  <si>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</si>
  <si>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</si>
  <si>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</si>
  <si>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</si>
  <si>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</si>
  <si>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</si>
  <si>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</si>
  <si>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</si>
  <si>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</si>
  <si>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</si>
  <si>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</si>
  <si>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</si>
  <si>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</si>
  <si>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</si>
  <si>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</si>
  <si>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</si>
  <si>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</si>
  <si>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</si>
  <si>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</si>
  <si>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</si>
  <si>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</si>
  <si>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</si>
  <si>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</si>
  <si>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</si>
  <si>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</si>
  <si>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</si>
  <si>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</si>
  <si>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</si>
  <si>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</si>
  <si>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</si>
  <si>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</si>
  <si>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</si>
  <si>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</si>
  <si>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</si>
  <si>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</si>
  <si>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</si>
  <si>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</si>
  <si>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</si>
  <si>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</si>
  <si>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</si>
  <si>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</si>
  <si>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</si>
  <si>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</si>
  <si>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</si>
  <si>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</si>
  <si>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</si>
  <si>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</si>
  <si>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</si>
  <si>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</si>
  <si>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</si>
  <si>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</si>
  <si>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</si>
  <si>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</si>
  <si>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</si>
  <si>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</si>
  <si>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</si>
  <si>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</si>
  <si>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</si>
  <si>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</si>
  <si>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</si>
  <si>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</si>
  <si>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</si>
  <si>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</si>
  <si>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</si>
  <si>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</si>
  <si>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</si>
  <si>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</si>
  <si>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</si>
  <si>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</si>
  <si>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</si>
  <si>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</si>
  <si>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</si>
  <si>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</si>
  <si>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</si>
  <si>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</si>
  <si>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</si>
  <si>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</si>
  <si>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</si>
  <si>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</si>
  <si>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</si>
  <si>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</si>
  <si>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</si>
  <si>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</si>
  <si>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</si>
  <si>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</si>
  <si>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</si>
  <si>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</si>
  <si>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</si>
  <si>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</si>
  <si>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</si>
  <si>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</si>
  <si>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</si>
  <si>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</si>
  <si>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</si>
  <si>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</si>
  <si>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</si>
  <si>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</si>
  <si>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</si>
  <si>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</si>
  <si>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</si>
  <si>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</si>
  <si>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</si>
  <si>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</si>
  <si>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</si>
  <si>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</si>
  <si>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</si>
  <si>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</si>
  <si>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</si>
  <si>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</si>
  <si>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</si>
  <si>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</si>
  <si>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</si>
  <si>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</si>
  <si>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</si>
  <si>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</si>
  <si>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</si>
  <si>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</si>
  <si>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</si>
  <si>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</si>
  <si>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</si>
  <si>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</si>
  <si>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</si>
  <si>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</si>
  <si>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</si>
  <si>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</si>
  <si>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</si>
  <si>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</si>
  <si>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</si>
  <si>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</si>
  <si>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</si>
  <si>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</si>
  <si>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</si>
  <si>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</si>
  <si>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</si>
  <si>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</si>
  <si>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</si>
  <si>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</si>
  <si>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</si>
  <si>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</si>
  <si>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</si>
  <si>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</si>
  <si>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</si>
  <si>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</si>
  <si>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</si>
  <si>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</si>
  <si>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</si>
  <si>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</si>
  <si>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</si>
  <si>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</si>
  <si>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</si>
  <si>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</si>
  <si>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</si>
  <si>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</si>
  <si>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</si>
  <si>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</si>
  <si>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</si>
  <si>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</si>
  <si>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</si>
  <si>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</si>
  <si>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</si>
  <si>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</si>
  <si>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</si>
  <si>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</si>
  <si>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</si>
  <si>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</si>
  <si>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</si>
  <si>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</si>
  <si>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</si>
  <si>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</si>
  <si>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</si>
  <si>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</si>
  <si>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</si>
  <si>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</si>
  <si>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</si>
  <si>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</si>
  <si>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</si>
  <si>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</si>
  <si>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</si>
  <si>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</si>
  <si>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</si>
  <si>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</si>
  <si>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</si>
  <si>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</si>
  <si>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</si>
  <si>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</si>
  <si>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</si>
  <si>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</si>
  <si>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</si>
  <si>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</si>
  <si>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</si>
  <si>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</si>
  <si>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</si>
  <si>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</si>
  <si>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</si>
  <si>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</si>
  <si>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</si>
  <si>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</si>
  <si>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</si>
  <si>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</si>
  <si>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</si>
  <si>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</si>
  <si>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</si>
  <si>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</si>
  <si>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</si>
  <si>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</si>
  <si>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</si>
  <si>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</si>
  <si>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</si>
  <si>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</si>
  <si>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</si>
  <si>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</si>
  <si>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</si>
  <si>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</si>
  <si>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</si>
  <si>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</si>
  <si>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</si>
  <si>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</si>
  <si>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</si>
  <si>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</si>
  <si>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</si>
  <si>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</si>
  <si>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</si>
  <si>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</si>
  <si>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</si>
  <si>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</si>
  <si>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</si>
  <si>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</si>
  <si>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</si>
  <si>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</si>
  <si>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</si>
  <si>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</si>
  <si>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</si>
  <si>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</si>
  <si>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</si>
  <si>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</si>
  <si>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</si>
  <si>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</si>
  <si>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</si>
  <si>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</si>
  <si>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</si>
  <si>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</si>
  <si>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</si>
  <si>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</si>
  <si>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</si>
  <si>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</si>
  <si>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</si>
  <si>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</si>
  <si>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</si>
  <si>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</si>
  <si>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</si>
  <si>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</si>
  <si>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</si>
  <si>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</si>
  <si>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</si>
  <si>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</si>
  <si>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</si>
  <si>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</si>
  <si>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</si>
  <si>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</si>
  <si>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</si>
  <si>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</si>
  <si>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</si>
  <si>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</si>
  <si>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</si>
  <si>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</si>
  <si>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</si>
  <si>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</si>
  <si>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</si>
  <si>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</si>
  <si>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</si>
  <si>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</si>
  <si>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</si>
  <si>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</si>
  <si>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</si>
  <si>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</si>
  <si>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</si>
  <si>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</si>
  <si>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</si>
  <si>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</si>
  <si>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</si>
  <si>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</si>
  <si>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</si>
  <si>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</si>
  <si>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</si>
  <si>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</si>
  <si>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</si>
  <si>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</si>
  <si>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</si>
  <si>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</si>
  <si>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</si>
  <si>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</si>
  <si>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</si>
  <si>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</si>
  <si>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</si>
  <si>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</si>
  <si>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</si>
  <si>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</si>
  <si>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</si>
  <si>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</si>
  <si>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</si>
  <si>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</si>
  <si>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</si>
  <si>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</si>
  <si>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</si>
  <si>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</si>
  <si>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</si>
  <si>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</si>
  <si>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</si>
  <si>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</si>
  <si>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</si>
  <si>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</si>
  <si>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</si>
  <si>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</si>
  <si>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</si>
  <si>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</si>
  <si>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</si>
  <si>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</si>
  <si>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</si>
  <si>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</si>
  <si>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</si>
  <si>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</si>
  <si>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</si>
  <si>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</si>
  <si>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</si>
  <si>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</si>
  <si>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</si>
  <si>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</si>
  <si>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</si>
  <si>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</si>
  <si>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</si>
  <si>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</si>
  <si>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</si>
  <si>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</si>
  <si>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</si>
  <si>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</si>
  <si>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</si>
  <si>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</si>
  <si>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</si>
  <si>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</si>
  <si>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</si>
  <si>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</si>
  <si>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</si>
  <si>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</si>
  <si>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</si>
  <si>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</si>
  <si>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</si>
  <si>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</si>
  <si>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</si>
  <si>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</si>
  <si>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</si>
  <si>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</si>
  <si>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</si>
  <si>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</si>
  <si>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</si>
  <si>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</si>
  <si>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</si>
  <si>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</si>
  <si>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</si>
  <si>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</si>
  <si>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</si>
  <si>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</si>
  <si>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</si>
  <si>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</si>
  <si>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</si>
  <si>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</si>
  <si>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</si>
  <si>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</si>
  <si>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</si>
  <si>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</si>
  <si>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</si>
  <si>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</si>
  <si>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</si>
  <si>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</si>
  <si>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</si>
  <si>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</si>
  <si>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</si>
  <si>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</si>
  <si>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</si>
  <si>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</si>
  <si>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</si>
  <si>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</si>
  <si>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</si>
  <si>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</si>
  <si>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</si>
  <si>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</si>
  <si>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</si>
  <si>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</si>
  <si>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</si>
  <si>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</si>
  <si>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</si>
  <si>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</si>
  <si>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</si>
  <si>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</si>
  <si>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</si>
  <si>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</si>
  <si>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</si>
  <si>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</si>
  <si>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</si>
  <si>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</si>
  <si>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</si>
  <si>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</si>
  <si>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</si>
  <si>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</si>
  <si>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</si>
  <si>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</si>
  <si>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</si>
  <si>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</si>
  <si>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</si>
  <si>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</si>
  <si>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</si>
  <si>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</si>
  <si>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</si>
  <si>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</si>
  <si>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</si>
  <si>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</si>
  <si>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</si>
  <si>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</si>
  <si>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</si>
  <si>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</si>
  <si>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</si>
  <si>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</si>
  <si>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</si>
  <si>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</si>
  <si>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</si>
  <si>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</si>
  <si>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</si>
  <si>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</si>
  <si>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</si>
  <si>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</si>
  <si>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</si>
  <si>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</si>
  <si>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</si>
  <si>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</si>
  <si>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</si>
  <si>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</si>
  <si>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</si>
  <si>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</si>
  <si>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</si>
  <si>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</si>
  <si>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</si>
  <si>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</si>
  <si>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</si>
  <si>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</si>
  <si>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</si>
  <si>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</si>
  <si>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</si>
  <si>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</si>
  <si>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</si>
  <si>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</si>
  <si>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</si>
  <si>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</si>
  <si>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</si>
  <si>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</si>
  <si>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</si>
  <si>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</si>
  <si>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</si>
  <si>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</si>
  <si>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</si>
  <si>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</si>
  <si>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</si>
  <si>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</si>
  <si>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</si>
  <si>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</si>
  <si>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</si>
  <si>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</si>
  <si>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</si>
  <si>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</si>
  <si>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</si>
  <si>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</si>
  <si>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</si>
  <si>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</si>
  <si>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</si>
  <si>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</si>
  <si>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</si>
  <si>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</si>
  <si>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</si>
  <si>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</si>
  <si>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</si>
  <si>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</si>
  <si>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</si>
  <si>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</si>
  <si>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</si>
  <si>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</si>
  <si>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</si>
  <si>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</si>
  <si>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</si>
  <si>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</si>
  <si>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</si>
  <si>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</si>
  <si>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</si>
  <si>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</si>
  <si>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</si>
  <si>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</si>
  <si>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</si>
  <si>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</si>
  <si>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</si>
  <si>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</si>
  <si>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</si>
  <si>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</si>
  <si>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</si>
  <si>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</si>
  <si>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</si>
  <si>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</si>
  <si>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</si>
  <si>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</si>
  <si>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</si>
  <si>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</si>
  <si>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</si>
  <si>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</si>
  <si>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</si>
  <si>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</si>
  <si>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</si>
  <si>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</si>
  <si>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</si>
  <si>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</si>
  <si>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</si>
  <si>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</si>
  <si>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</si>
  <si>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</si>
  <si>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</si>
  <si>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</si>
  <si>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</si>
  <si>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</si>
  <si>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</si>
  <si>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</si>
  <si>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</si>
  <si>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</si>
  <si>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</si>
  <si>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</si>
  <si>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</si>
  <si>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</si>
  <si>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</si>
  <si>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</si>
  <si>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</si>
  <si>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</si>
  <si>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</si>
  <si>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</si>
  <si>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</si>
  <si>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</si>
  <si>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</si>
  <si>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</si>
  <si>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</si>
  <si>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</si>
  <si>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</si>
  <si>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</si>
  <si>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</si>
  <si>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</si>
  <si>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</si>
  <si>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</si>
  <si>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</si>
  <si>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</si>
  <si>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</si>
  <si>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</si>
  <si>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</si>
  <si>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</si>
  <si>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</si>
  <si>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</si>
  <si>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</si>
  <si>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</si>
  <si>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</si>
  <si>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</si>
  <si>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</si>
  <si>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</si>
  <si>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</si>
  <si>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</si>
  <si>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</si>
  <si>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</si>
  <si>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</si>
  <si>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</si>
  <si>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</si>
  <si>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</si>
  <si>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</si>
  <si>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</si>
  <si>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</si>
  <si>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</si>
  <si>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</si>
  <si>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</si>
  <si>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</si>
  <si>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</si>
  <si>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</si>
  <si>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</si>
  <si>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</si>
  <si>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</si>
  <si>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</si>
  <si>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</si>
  <si>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</si>
  <si>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</si>
  <si>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</si>
  <si>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</si>
  <si>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</si>
  <si>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</si>
  <si>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</si>
  <si>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</si>
  <si>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</si>
  <si>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</si>
  <si>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</si>
  <si>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</si>
  <si>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</si>
  <si>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</si>
  <si>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</si>
  <si>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</si>
  <si>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</si>
  <si>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</si>
  <si>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</si>
  <si>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</si>
  <si>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</si>
  <si>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</si>
  <si>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</si>
  <si>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</si>
  <si>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</si>
  <si>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</si>
  <si>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</si>
  <si>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</si>
  <si>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</si>
  <si>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</si>
  <si>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</si>
  <si>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</si>
  <si>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</si>
  <si>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</si>
  <si>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</si>
  <si>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</si>
  <si>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</si>
  <si>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</si>
  <si>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</si>
  <si>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</si>
  <si>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</si>
  <si>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</si>
  <si>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</si>
  <si>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</si>
  <si>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</si>
  <si>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</si>
  <si>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</si>
  <si>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</si>
  <si>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</si>
  <si>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</si>
  <si>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</si>
  <si>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</si>
  <si>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</si>
  <si>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</si>
  <si>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</si>
  <si>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</si>
  <si>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</si>
  <si>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</si>
  <si>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</si>
  <si>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</si>
  <si>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</si>
  <si>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</si>
  <si>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</si>
  <si>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</si>
  <si>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</si>
  <si>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</si>
  <si>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</si>
  <si>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</si>
  <si>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</si>
  <si>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</si>
  <si>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</si>
  <si>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</si>
  <si>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</si>
  <si>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</si>
  <si>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</si>
  <si>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</si>
  <si>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</si>
  <si>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</si>
  <si>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</si>
  <si>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</si>
  <si>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</si>
  <si>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</si>
  <si>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</si>
  <si>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</si>
  <si>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</si>
  <si>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</si>
  <si>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</si>
  <si>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</si>
  <si>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</si>
  <si>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</si>
  <si>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</si>
  <si>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</si>
  <si>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</si>
  <si>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</si>
  <si>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</si>
  <si>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</si>
  <si>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</si>
  <si>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</si>
  <si>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</si>
  <si>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</si>
  <si>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</si>
  <si>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</si>
  <si>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</si>
  <si>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</si>
  <si>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</si>
  <si>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</si>
  <si>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</si>
  <si>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</si>
  <si>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</si>
  <si>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</si>
  <si>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</si>
  <si>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</si>
  <si>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</si>
  <si>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</si>
  <si>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</si>
  <si>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</si>
  <si>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</si>
  <si>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</si>
  <si>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</si>
  <si>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</si>
  <si>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</si>
  <si>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</si>
  <si>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</si>
  <si>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</si>
  <si>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</si>
  <si>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</si>
  <si>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</si>
  <si>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</si>
  <si>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</si>
  <si>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</si>
  <si>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</si>
  <si>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</si>
  <si>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</si>
  <si>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</si>
  <si>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</si>
  <si>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</si>
  <si>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</si>
  <si>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</si>
  <si>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</si>
  <si>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</si>
  <si>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</si>
  <si>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</si>
  <si>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</si>
  <si>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</si>
  <si>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</si>
  <si>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</si>
  <si>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</si>
  <si>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</si>
  <si>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</si>
  <si>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</si>
  <si>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</si>
  <si>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</si>
  <si>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</si>
  <si>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</si>
  <si>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</si>
  <si>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</si>
  <si>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</si>
  <si>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</si>
  <si>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</si>
  <si>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</si>
  <si>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</si>
  <si>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</si>
  <si>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</si>
  <si>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</si>
  <si>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</si>
  <si>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</si>
  <si>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</si>
  <si>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</si>
  <si>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</si>
  <si>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</si>
  <si>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</si>
  <si>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</si>
  <si>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</si>
  <si>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</si>
  <si>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</si>
  <si>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</si>
  <si>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</si>
  <si>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</si>
  <si>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</si>
  <si>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</si>
  <si>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</si>
  <si>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</si>
  <si>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</si>
  <si>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</si>
  <si>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</si>
  <si>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</si>
  <si>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</si>
  <si>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</si>
  <si>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</si>
  <si>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</si>
  <si>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</si>
  <si>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</si>
  <si>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</si>
  <si>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</si>
  <si>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</si>
  <si>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</si>
  <si>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</si>
  <si>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</si>
  <si>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</si>
  <si>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</si>
  <si>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</si>
  <si>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</si>
  <si>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</si>
  <si>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</si>
  <si>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</si>
  <si>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</si>
  <si>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</si>
  <si>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</si>
  <si>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</si>
  <si>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</si>
  <si>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</si>
  <si>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</si>
  <si>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</si>
  <si>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</si>
  <si>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</si>
  <si>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</si>
  <si>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</si>
  <si>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</si>
  <si>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</si>
  <si>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</si>
  <si>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</si>
  <si>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</si>
  <si>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</si>
  <si>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</si>
  <si>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</si>
  <si>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</si>
  <si>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</si>
  <si>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</si>
  <si>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</si>
  <si>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</si>
  <si>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</si>
  <si>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</si>
  <si>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</si>
  <si>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</si>
  <si>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</si>
  <si>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</si>
  <si>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</si>
  <si>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</si>
  <si>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</si>
  <si>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</si>
  <si>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</si>
  <si>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</si>
  <si>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</si>
  <si>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</si>
  <si>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</si>
  <si>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</si>
  <si>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</si>
  <si>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</si>
  <si>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</si>
  <si>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</si>
  <si>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</si>
  <si>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</si>
  <si>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</si>
  <si>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</si>
  <si>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</si>
  <si>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</si>
  <si>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</si>
  <si>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</si>
  <si>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</si>
  <si>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</si>
  <si>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</si>
  <si>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</si>
  <si>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</si>
  <si>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</si>
  <si>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</si>
  <si>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</si>
  <si>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</si>
  <si>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</si>
  <si>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</si>
  <si>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</si>
  <si>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</si>
  <si>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</si>
  <si>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</si>
  <si>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</si>
  <si>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</si>
  <si>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</si>
  <si>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</si>
  <si>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</si>
  <si>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</si>
  <si>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</si>
  <si>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</si>
  <si>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</si>
  <si>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</si>
  <si>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</si>
  <si>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</si>
  <si>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</si>
  <si>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</si>
  <si>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</si>
  <si>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</si>
  <si>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</si>
  <si>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</si>
  <si>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</si>
  <si>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</si>
  <si>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</si>
  <si>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</si>
  <si>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</si>
  <si>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</si>
  <si>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</si>
  <si>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</si>
  <si>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</si>
  <si>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</si>
  <si>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</si>
  <si>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</si>
  <si>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</si>
  <si>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</si>
  <si>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</si>
  <si>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</si>
  <si>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</si>
  <si>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</si>
  <si>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</si>
  <si>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</si>
  <si>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</si>
  <si>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</si>
  <si>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</si>
  <si>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</si>
  <si>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</si>
  <si>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</si>
  <si>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</si>
  <si>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</si>
  <si>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</si>
  <si>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</si>
  <si>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</si>
  <si>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</si>
  <si>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</si>
  <si>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</si>
  <si>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</si>
  <si>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</si>
  <si>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</si>
  <si>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</si>
  <si>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</si>
  <si>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</si>
  <si>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</si>
  <si>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</si>
  <si>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</si>
  <si>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</si>
  <si>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</si>
  <si>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</si>
  <si>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</si>
  <si>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</si>
  <si>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</si>
  <si>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</si>
  <si>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</si>
  <si>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</si>
  <si>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</si>
  <si>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</si>
  <si>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</si>
  <si>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</si>
  <si>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</si>
  <si>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</si>
  <si>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</si>
  <si>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</si>
  <si>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</si>
  <si>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</si>
  <si>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</si>
  <si>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</si>
  <si>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</si>
  <si>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</si>
  <si>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</si>
  <si>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</si>
  <si>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</si>
  <si>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</si>
  <si>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</si>
  <si>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</si>
  <si>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</si>
  <si>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</si>
  <si>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</si>
  <si>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</si>
  <si>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</si>
  <si>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</si>
  <si>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</si>
  <si>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</si>
  <si>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</si>
  <si>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</si>
  <si>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</si>
  <si>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</si>
  <si>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</si>
  <si>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</si>
  <si>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</si>
  <si>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</si>
  <si>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</si>
  <si>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</si>
  <si>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</si>
  <si>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</si>
  <si>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</si>
  <si>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</si>
  <si>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</si>
  <si>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</si>
  <si>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</si>
  <si>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</si>
  <si>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</si>
  <si>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</si>
  <si>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</si>
  <si>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</si>
  <si>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</si>
  <si>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</si>
  <si>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</si>
  <si>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</si>
  <si>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</si>
  <si>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</si>
  <si>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</si>
  <si>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</si>
  <si>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</si>
  <si>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</si>
  <si>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</si>
  <si>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</si>
  <si>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</si>
  <si>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</si>
  <si>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</si>
  <si>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</si>
  <si>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</si>
  <si>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</si>
  <si>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</si>
  <si>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</si>
  <si>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</si>
  <si>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</si>
  <si>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</si>
  <si>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</si>
  <si>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</si>
  <si>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</si>
  <si>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</si>
  <si>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</si>
  <si>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</si>
  <si>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</si>
  <si>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</si>
  <si>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</si>
  <si>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</si>
  <si>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</si>
  <si>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</si>
  <si>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</si>
  <si>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</si>
  <si>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</si>
  <si>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</si>
  <si>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</si>
  <si>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</si>
  <si>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</si>
  <si>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</si>
  <si>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</si>
  <si>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</si>
  <si>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</si>
  <si>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</si>
  <si>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</si>
  <si>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</si>
  <si>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</si>
  <si>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</si>
  <si>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</si>
  <si>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</si>
  <si>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</si>
  <si>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</si>
  <si>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</si>
  <si>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</si>
  <si>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</si>
  <si>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</si>
  <si>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</si>
  <si>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</si>
  <si>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</si>
  <si>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</si>
  <si>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</si>
  <si>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</si>
  <si>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</si>
  <si>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</si>
  <si>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</si>
  <si>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</si>
  <si>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</si>
  <si>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</si>
  <si>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</si>
  <si>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</si>
  <si>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</si>
  <si>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</si>
  <si>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</si>
  <si>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</si>
  <si>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</si>
  <si>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</si>
  <si>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</si>
  <si>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</si>
  <si>
    <t>jush0644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</si>
</sst>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3" totalsRowShown="0" headerRowDxfId="46" dataDxfId="45" headerRowBorderDxfId="43" tableBorderDxfId="44" totalsRowBorderDxfId="42">
  <autoFilter ref="A1:L1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336.15912569444481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45999.107551620371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45999.107551620371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45999.107551620371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45999.107551620371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45999.107551620371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45999.107551620371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45999.107551620371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45999.107551620371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45999.107551620371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45999.107551620371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45999.107551620371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45999.107551620371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45999.107551620371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45999.107551620371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45999.107551620371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45999.107551620371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45999.107551620371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45999.107551620371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45999.107551620371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45999.107551620371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45999.107551620371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45999.107551620371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45999.107551620371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45999.107551620371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45999.107551620371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45999.107551620371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45999.107551620371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45999.107551620371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45999.107551620371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45999.107551620371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45999.107551620371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45999.107551620371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45999.107551620371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45999.107551620371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45999.107551620371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45999.107551620371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45999.107551620371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45999.107551620371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45999.107551620371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45999.107551620371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45999.107551620371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45999.107551620371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45999.107551620371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45999.107551620371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45999.107551620371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45999.107551620371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45999.107551620371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45999.107551620371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45999.107551620371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45999.107551620371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45999.107551620371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45999.107551620371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45999.107551620371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45999.107551620371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45999.107551620371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45999.107551620371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45999.107551620371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45999.107551620371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45999.107551620371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45999.107551620371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45999.107551620371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45999.107551620371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45999.107551620371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45999.107551620371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45999.107551620371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45999.107551620371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45999.107551620371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45999.107551620371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45999.107551620371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45999.107551620371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45999.107551620371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45999.107551620371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45999.107551620371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45999.107551620371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45999.107551620371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45999.107551620371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45999.107551620371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45999.107551620371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45999.107551620371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45999.107551620371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45999.107551620371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45999.107551620371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45999.107551620371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45999.107551620371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45999.107551620371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45999.107551620371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45999.107551620371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45999.107551620371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45999.107551620371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45999.107551620371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45999.107551620371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45999.107551620371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45999.107551620371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45999.107551620371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45999.107551620371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45999.107551620371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45999.107551620371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45999.107551620371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45999.107551620371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45999.107551620371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45999.107551620371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45999.107551620371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45999.107551620371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45999.107551620371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45999.107551620371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45999.107551620371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45999.107551620371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45999.107551620371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45999.107551620371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45999.107551620371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45999.107551620371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45999.107551620371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45999.107551620371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45999.107551620371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45999.107551620371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45999.107551620371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45999.107551620371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45999.107551620371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45999.107551620371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45999.107551620371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45999.107551620371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45999.107551620371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45999.107551620371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45999.107551620371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45999.107551620371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45999.107551620371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45999.107551620371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45999.107551620371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45999.107551620371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45999.107551620371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45999.107551620371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45999.107551620371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45999.107551620371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45999.107551620371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45999.107551620371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45999.107551620371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45999.107551620371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45999.107551620371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45999.107551620371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45999.107551620371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45999.107551620371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45999.107551620371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45999.107551620371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45999.107551620371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45999.107551620371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45999.107551620371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45999.107551620371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45999.107551620371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45999.107551620371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45999.107551620371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45999.107551620371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45999.107551620371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45999.107551620371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45999.107551620371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45999.107551620371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45999.107551620371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45999.107551620371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45999.107551620371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45999.107551620371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45999.107551620371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45999.107551620371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45999.107551620371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45999.107551620371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45999.107551620371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45999.107551620371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45999.107551620371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45999.107551620371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45999.107551620371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45999.107551620371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45999.107551620371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45999.107551620371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45999.107551620371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45999.107551620371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45999.107551620371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45999.107551620371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45999.107551620371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45999.107551620371</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174.10771365740948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14.720132638889481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1.7521696759285987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0.18690347222582204</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R2</v>
      </c>
      <c r="C7" s="18"/>
      <c r="D7" s="18" t="s">
        <v>18098</v>
      </c>
      <c r="E7" s="81"/>
      <c r="F7" s="97"/>
      <c r="G7" s="98">
        <f ca="1">IFERROR(NOW()-F7,"-")</f>
        <v>45999.107551620371</v>
      </c>
      <c r="H7" s="97"/>
      <c r="I7" s="18" t="str">
        <f>IFERROR(VLOOKUP(D7,DB!A:F,6,0),"")</f>
        <v>SCECO</v>
      </c>
      <c r="J7" s="18" t="str">
        <f>IFERROR(VLOOKUP(D7,DB!A:G,7,0),"")</f>
        <v>In progress</v>
      </c>
      <c r="K7" s="19"/>
      <c r="L7" s="18" t="str">
        <f>IFERROR(VLOOKUP(D7,DB!A:I,9,0),"")</f>
        <v>Latis</v>
      </c>
    </row>
    <row r="8" spans="1:12" ht="31.5" customHeight="1">
      <c r="A8" s="96"/>
      <c r="B8" s="18" t="str">
        <f>IFERROR(VLOOKUP(D8,DB!A:K,11,0),"")</f>
        <v/>
      </c>
      <c r="C8" s="18"/>
      <c r="D8" s="18"/>
      <c r="E8" s="81"/>
      <c r="F8" s="97"/>
      <c r="G8" s="98">
        <f ca="1">IFERROR(NOW()-F8,"-")</f>
        <v>45999.107551620371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45999.107551620371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45999.107551620371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45999.107551620371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45999.107551620371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45999.107551620371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45999.107551620371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45999.107551620371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45999.107551620371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45999.107551620371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45999.107551620371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45999.107551620371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45999.107551620371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45999.107551620371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45999.107551620371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45999.107551620371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45999.107551620371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45999.107551620371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45999.107551620371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45999.107551620371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45999.107551620371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45999.107551620371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45999.107551620371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45999.107551620371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45999.107551620371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45999.107551620371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45999.107551620371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45999.107551620371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45999.107551620371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45999.107551620371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45999.107551620371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45999.107551620371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45999.107551620371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45999.107551620371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45999.107551620371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45999.107551620371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45999.107551620371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45999.107551620371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45999.107551620371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45999.107551620371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45999.107551620371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45999.107551620371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45999.107551620371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45999.107551620371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45999.107551620371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45999.107551620371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45999.107551620371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45999.107551620371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45999.107551620371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45999.107551620371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45999.107551620371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45999.107551620371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45999.107551620371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45999.107551620371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45999.107551620371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45999.107551620371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45999.107551620371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45999.107551620371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45999.107551620371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45999.107551620371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45999.107551620371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45999.107551620371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45999.107551620371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45999.107551620371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45999.107551620371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45999.107551620371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45999.107551620371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45999.107551620371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45999.107551620371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45999.107551620371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45999.107551620371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45999.107551620371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45999.107551620371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45999.107551620371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45999.107551620371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45999.107551620371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45999.107551620371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45999.107551620371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45999.107551620371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45999.107551620371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45999.107551620371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45999.107551620371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45999.107551620371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45999.107551620371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45999.107551620371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45999.107551620371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45999.107551620371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45999.107551620371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45999.107551620371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45999.107551620371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45999.107551620371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45999.107551620371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45999.107551620371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45999.107551620371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45999.107551620371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45999.107551620371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45999.107551620371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45999.107551620371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45999.107551620371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45999.107551620371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45999.107551620371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45999.107551620371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45999.107551620371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45999.107551620371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45999.107551620371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45999.107551620371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45999.107551620371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45999.107551620371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45999.107551620371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45999.107551620371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45999.107551620371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45999.107551620371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45999.107551620371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45999.107551620371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45999.107551620371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45999.107551620371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45999.107551620371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45999.107551620371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45999.107551620371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45999.107551620371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45999.107551620371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45999.107551620371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45999.107551620371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45999.107551620371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45999.107551620371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45999.107551620371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45999.107551620371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45999.107551620371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45999.107551620371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45999.107551620371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45999.107551620371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45999.107551620371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45999.107551620371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45999.107551620371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45999.107551620371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45999.107551620371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45999.107551620371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45999.107551620371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45999.107551620371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45999.107551620371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45999.107551620371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45999.107551620371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45999.107551620371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45999.107551620371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45999.107551620371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45999.107551620371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45999.107551620371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45999.107551620371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45999.107551620371</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45999.107551620371</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45999.107551620371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45999.107551620371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45999.107551620371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45999.107551620371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45999.107551620371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45999.107551620371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45999.107551620371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45999.107551620371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45999.107551620371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45999.107551620371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45999.107551620371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45999.107551620371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45999.107551620371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45999.107551620371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45999.107551620371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45999.107551620371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45999.107551620371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45999.107551620371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45999.107551620371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45999.107551620371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45999.107551620371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45999.107551620371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45999.107551620371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45999.107551620371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45999.107551620371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45999.107551620371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45999.107551620371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45999.107551620371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45999.107551620371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45999.107551620371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45999.107551620371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45999.107551620371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45999.107551620371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45999.107551620371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45999.107551620371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45999.107551620371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45999.107551620371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45999.107551620371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45999.107551620371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45999.107551620371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45999.107551620371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45999.107551620371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45999.107551620371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45999.107551620371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45999.107551620371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45999.107551620371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45999.107551620371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45999.107551620371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45999.107551620371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45999.107551620371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45999.107551620371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45999.107551620371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45999.107551620371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45999.107551620371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45999.107551620371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45999.107551620371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45999.107551620371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45999.107551620371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45999.107551620371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45999.107551620371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45999.107551620371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45999.107551620371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45999.107551620371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45999.107551620371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45999.107551620371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45999.107551620371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45999.107551620371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45999.107551620371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45999.107551620371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45999.107551620371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45999.107551620371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45999.107551620371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45999.107551620371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45999.107551620371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45999.107551620371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45999.107551620371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45999.107551620371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45999.107551620371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45999.107551620371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45999.107551620371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45999.107551620371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45999.107551620371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45999.107551620371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45999.107551620371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45999.107551620371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45999.107551620371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45999.107551620371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45999.107551620371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45999.107551620371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45999.107551620371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45999.107551620371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45999.107551620371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45999.107551620371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45999.107551620371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45999.107551620371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45999.107551620371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45999.107551620371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45999.107551620371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45999.107551620371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45999.107551620371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45999.107551620371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45999.107551620371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45999.107551620371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45999.107551620371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45999.107551620371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45999.107551620371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45999.107551620371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45999.107551620371</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45999.107551620371</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5152</v>
      </c>
      <c r="E2" s="18"/>
      <c r="F2" s="20"/>
      <c r="G2" s="21">
        <f t="shared" ref="G2:G64" ca="1" si="0">IFERROR(NOW()-F2,"-")</f>
        <v>45999.107551620371</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45999.107551620371</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45999.107551620371</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45999.107551620371</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45999.107551620371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45999.107551620371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45999.107551620371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45999.107551620371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45999.107551620371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45999.107551620371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45999.107551620371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45999.107551620371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45999.107551620371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45999.107551620371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45999.107551620371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45999.107551620371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45999.107551620371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45999.107551620371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45999.107551620371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45999.107551620371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45999.107551620371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45999.107551620371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45999.107551620371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45999.107551620371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45999.107551620371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45999.107551620371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45999.107551620371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45999.107551620371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45999.107551620371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45999.107551620371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45999.107551620371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45999.107551620371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45999.107551620371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45999.107551620371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45999.107551620371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45999.107551620371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45999.107551620371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45999.107551620371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45999.107551620371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45999.107551620371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45999.107551620371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45999.107551620371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45999.107551620371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45999.107551620371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45999.107551620371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45999.107551620371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45999.107551620371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45999.107551620371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45999.107551620371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45999.107551620371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45999.107551620371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45999.107551620371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45999.107551620371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45999.107551620371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45999.107551620371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45999.107551620371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45999.107551620371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45999.107551620371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45999.107551620371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45999.107551620371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45999.107551620371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45999.107551620371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45999.107551620371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45999.107551620371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45999.107551620371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45999.107551620371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45999.107551620371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45999.107551620371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45999.107551620371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45999.107551620371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45999.107551620371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45999.107551620371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45999.107551620371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45999.107551620371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45999.107551620371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45999.107551620371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45999.107551620371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45999.107551620371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45999.107551620371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45999.107551620371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45999.107551620371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45999.107551620371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45999.107551620371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45999.107551620371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45999.107551620371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45999.107551620371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45999.107551620371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45999.107551620371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45999.107551620371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45999.107551620371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45999.107551620371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45999.107551620371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45999.107551620371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45999.107551620371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45999.107551620371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45999.107551620371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45999.107551620371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45999.107551620371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45999.107551620371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45999.107551620371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45999.107551620371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45999.107551620371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45999.107551620371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45999.107551620371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45999.107551620371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45999.107551620371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45999.107551620371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45999.107551620371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45999.107551620371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45999.107551620371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45999.107551620371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45999.107551620371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45999.107551620371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45999.107551620371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45999.107551620371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45999.107551620371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45999.107551620371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45999.107551620371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45999.107551620371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45999.107551620371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45999.107551620371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45999.107551620371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45999.107551620371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45999.107551620371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45999.107551620371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45999.107551620371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45999.107551620371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45999.107551620371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45999.107551620371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45999.107551620371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45999.107551620371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45999.107551620371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45999.107551620371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45999.107551620371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45999.107551620371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45999.107551620371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45999.107551620371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45999.107551620371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45999.107551620371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45999.107551620371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45999.107551620371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45999.107551620371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45999.107551620371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45999.107551620371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45999.107551620371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45999.107551620371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45999.107551620371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45999.107551620371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45999.107551620371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45999.107551620371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45999.107551620371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45999.107551620371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45999.107551620371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45999.107551620371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45999.107551620371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45999.107551620371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45999.107551620371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45999.107551620371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45999.107551620371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45999.107551620371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45999.107551620371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45999.107551620371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45999.107551620371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45999.107551620371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45999.107551620371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45999.107551620371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45999.107551620371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45999.107551620371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45999.107551620371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45999.107551620371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45999.107551620371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45999.107551620371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45999.107551620371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45999.107551620371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45999.107551620371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45999.107551620371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45999.107551620371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45999.107551620371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45999.107551620371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45999.107551620371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45999.107551620371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45999.107551620371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45999.107551620371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45999.107551620371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45999.107551620371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45999.107551620371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45999.107551620371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45999.107551620371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45999.107551620371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45999.107551620371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45999.107551620371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45999.107551620371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45999.107551620371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45999.107551620371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45999.107551620371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45999.107551620371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45999.107551620371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45999.107551620371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45999.107551620371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45999.107551620371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45999.107551620371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45999.107551620371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45999.107551620371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45999.107551620371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45999.107551620371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45999.107551620371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45999.107551620371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45999.107551620371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45999.107551620371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45999.107551620371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45999.107551620371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45999.107551620371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45999.107551620371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45999.107551620371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45999.107551620371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45999.107551620371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45999.107551620371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45999.107551620371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45999.107551620371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45999.107551620371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45999.107551620371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45999.107551620371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45999.107551620371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45999.107551620371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45999.107551620371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45999.107551620371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45999.107551620371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45999.107551620371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45999.107551620371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45999.107551620371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45999.107551620371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45999.107551620371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45999.107551620371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45999.107551620371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45999.107551620371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45999.107551620371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45999.107551620371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45999.107551620371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45999.107551620371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45999.107551620371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45999.107551620371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45999.107551620371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45999.107551620371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45999.107551620371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45999.107551620371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45999.107551620371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45999.107551620371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45999.107551620371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45999.107551620371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45999.107551620371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45999.107551620371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45999.107551620371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45999.107551620371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45999.107551620371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45999.107551620371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45999.107551620371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45999.107551620371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45999.107551620371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45999.107551620371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45999.107551620371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45999.107551620371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45999.107551620371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45999.107551620371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45999.107551620371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45999.107551620371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45999.107551620371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45999.107551620371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45999.107551620371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45999.107551620371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45999.107551620371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45999.107551620371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45999.107551620371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45999.107551620371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45999.107551620371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45999.107551620371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45999.107551620371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45999.107551620371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45999.107551620371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45999.107551620371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45999.107551620371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45999.107551620371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45999.107551620371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45999.107551620371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45999.107551620371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45999.107551620371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45999.107551620371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45999.107551620371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45999.107551620371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45999.107551620371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45999.107551620371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45999.107551620371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45999.107551620371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45999.107551620371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45999.107551620371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45999.107551620371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45999.107551620371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45999.107551620371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45999.107551620371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45999.107551620371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45999.107551620371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45999.107551620371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45999.107551620371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45999.107551620371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45999.107551620371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45999.107551620371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45999.107551620371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45999.107551620371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45999.107551620371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45999.107551620371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45999.107551620371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45999.107551620371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45999.107551620371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45999.107551620371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45999.107551620371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45999.107551620371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45999.107551620371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45999.107551620371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45999.107551620371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45999.107551620371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45999.107551620371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45999.107551620371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45999.107551620371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45999.107551620371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45999.107551620371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45999.107551620371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45999.107551620371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45999.107551620371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45999.107551620371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45999.107551620371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45999.107551620371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45999.107551620371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45999.107551620371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45999.107551620371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45999.107551620371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45999.107551620371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45999.107551620371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45999.107551620371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45999.107551620371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45999.107551620371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45999.107551620371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45999.107551620371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45999.107551620371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45999.107551620371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45999.107551620371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45999.107551620371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45999.107551620371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45999.107551620371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45999.107551620371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45999.107551620371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45999.107551620371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45999.107551620371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45999.107551620371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45999.107551620371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45999.107551620371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45999.107551620371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45999.107551620371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45999.107551620371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45999.107551620371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45999.107551620371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45999.107551620371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45999.107551620371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45999.107551620371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45999.107551620371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45999.107551620371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45999.107551620371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45999.107551620371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45999.107551620371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45999.107551620371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45999.107551620371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45999.107551620371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45999.107551620371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45999.107551620371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45999.107551620371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45999.107551620371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45999.107551620371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45999.107551620371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45999.107551620371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45999.107551620371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45999.107551620371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45999.107551620371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45999.107551620371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45999.107551620371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45999.107551620371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45999.107551620371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45999.107551620371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45999.107551620371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45999.107551620371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45999.107551620371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45999.107551620371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45999.107551620371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45999.107551620371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45999.107551620371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45999.107551620371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45999.107551620371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45999.107551620371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45999.107551620371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45999.107551620371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45999.107551620371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45999.107551620371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45999.107551620371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45999.107551620371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45999.107551620371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45999.107551620371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45999.107551620371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45999.107551620371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45999.107551620371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45999.107551620371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45999.107551620371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45999.107551620371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45999.107551620371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45999.107551620371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45999.107551620371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45999.107551620371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45999.107551620371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45999.107551620371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45999.107551620371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45999.107551620371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45999.107551620371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45999.107551620371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45999.107551620371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45999.107551620371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45999.107551620371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45999.107551620371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45999.107551620371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45999.107551620371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45999.107551620371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45999.107551620371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45999.107551620371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45999.107551620371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45999.107551620371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45999.107551620371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45999.107551620371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45999.107551620371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45999.107551620371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45999.107551620371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45999.107551620371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45999.107551620371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45999.107551620371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45999.107551620371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45999.107551620371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45999.107551620371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45999.107551620371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45999.107551620371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45999.107551620371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45999.107551620371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45999.107551620371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45999.107551620371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45999.107551620371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45999.107551620371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45999.107551620371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45999.107551620371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45999.107551620371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45999.107551620371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45999.107551620371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45999.107551620371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45999.107551620371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45999.107551620371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45999.107551620371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45999.107551620371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45999.107551620371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45999.107551620371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45999.107551620371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45999.107551620371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45999.107551620371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45999.107551620371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45999.107551620371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45999.107551620371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45999.107551620371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45999.107551620371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45999.107551620371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45999.107551620371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45999.107551620371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45999.107551620371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45999.107551620371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45999.107551620371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45999.107551620371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45999.107551620371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45999.107551620371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45999.107551620371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45999.107551620371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45999.107551620371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45999.107551620371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45999.107551620371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45999.107551620371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45999.107551620371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45999.107551620371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45999.107551620371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45999.107551620371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45999.107551620371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45999.107551620371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45999.107551620371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45999.107551620371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45999.107551620371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45999.107551620371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45999.107551620371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45999.107551620371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45999.107551620371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45999.107551620371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45999.107551620371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45999.107551620371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45999.107551620371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45999.107551620371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45999.107551620371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45999.107551620371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45999.107551620371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45999.107551620371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45999.107551620371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45999.107551620371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45999.107551620371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45999.107551620371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45999.107551620371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45999.107551620371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45999.107551620371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45999.107551620371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45999.107551620371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45999.107551620371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45999.107551620371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45999.107551620371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45999.107551620371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45999.107551620371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45999.107551620371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45999.107551620371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45999.107551620371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45999.107551620371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45999.107551620371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45999.107551620371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45999.107551620371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45999.107551620371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45999.107551620371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45999.107551620371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45999.107551620371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45999.107551620371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45999.107551620371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45999.107551620371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45999.107551620371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45999.107551620371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45999.107551620371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45999.107551620371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45999.107551620371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45999.107551620371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45999.107551620371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45999.107551620371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45999.107551620371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45999.107551620371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45999.107551620371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45999.107551620371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45999.107551620371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45999.107551620371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45999.107551620371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45999.107551620371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45999.107551620371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45999.107551620371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45999.107551620371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45999.107551620371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45999.107551620371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45999.107551620371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45999.107551620371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45999.107551620371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45999.107551620371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45999.107551620371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45999.107551620371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45999.107551620371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45999.107551620371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45999.107551620371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45999.107551620371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45999.107551620371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45999.107551620371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45999.107551620371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45999.107551620371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45999.107551620371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45999.107551620371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45999.107551620371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45999.107551620371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45999.107551620371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45999.107551620371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45999.107551620371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45999.107551620371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45999.107551620371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45999.107551620371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45999.107551620371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45999.107551620371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45999.107551620371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45999.107551620371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45999.107551620371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45999.107551620371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45999.107551620371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45999.107551620371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45999.107551620371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45999.107551620371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45999.107551620371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45999.107551620371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45999.107551620371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45999.107551620371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45999.107551620371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45999.107551620371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45999.107551620371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45999.107551620371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45999.107551620371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45999.107551620371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45999.107551620371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45999.107551620371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45999.107551620371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45999.107551620371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45999.107551620371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45999.107551620371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45999.107551620371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45999.107551620371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45999.107551620371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45999.107551620371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45999.107551620371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45999.107551620371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45999.107551620371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45999.107551620371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45999.107551620371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45999.107551620371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45999.107551620371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45999.107551620371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45999.107551620371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45999.107551620371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45999.107551620371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45999.107551620371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45999.107551620371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45999.107551620371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45999.107551620371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45999.107551620371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45999.107551620371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45999.107551620371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45999.107551620371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45999.107551620371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45999.107551620371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45999.107551620371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45999.107551620371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45999.107551620371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45999.107551620371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45999.107551620371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45999.107551620371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45999.107551620371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45999.107551620371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45999.107551620371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45999.107551620371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45999.107551620371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45999.107551620371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45999.107551620371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45999.107551620371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45999.107551620371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45999.107551620371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45999.107551620371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45999.107551620371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45999.107551620371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45999.107551620371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45999.107551620371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45999.107551620371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45999.107551620371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45999.107551620371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45999.107551620371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45999.107551620371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45999.107551620371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45999.107551620371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45999.107551620371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45999.107551620371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45999.107551620371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45999.107551620371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45999.107551620371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45999.107551620371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45999.107551620371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45999.107551620371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45999.107551620371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45999.107551620371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45999.107551620371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45999.107551620371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45999.107551620371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45999.107551620371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45999.107551620371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45999.107551620371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45999.107551620371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45999.107551620371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45999.107551620371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45999.107551620371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45999.107551620371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45999.107551620371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45999.107551620371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45999.107551620371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45999.107551620371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45999.107551620371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45999.107551620371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45999.107551620371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45999.107551620371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45999.107551620371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45999.107551620371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45999.107551620371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45999.107551620371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45999.107551620371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45999.107551620371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45999.107551620371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45999.107551620371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45999.107551620371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45999.107551620371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45999.107551620371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45999.107551620371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45999.107551620371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45999.107551620371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45999.107551620371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45999.107551620371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45999.107551620371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45999.107551620371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45999.107551620371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45999.107551620371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45999.107551620371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45999.107551620371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45999.107551620371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45999.107551620371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45999.107551620371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45999.107551620371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45999.107551620371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45999.107551620371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45999.107551620371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45999.107551620371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45999.107551620371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45999.107551620371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45999.107551620371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45999.107551620371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45999.107551620371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45999.107551620371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45999.107551620371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45999.107551620371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45999.107551620371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45999.107551620371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45999.107551620371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45999.107551620371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45999.107551620371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45999.107551620371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45999.107551620371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45999.107551620371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45999.107551620371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45999.107551620371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45999.107551620371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45999.107551620371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45999.107551620371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45999.107551620371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45999.107551620371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45999.107551620371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45999.107551620371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45999.107551620371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45999.107551620371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45999.107551620371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45999.107551620371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45999.107551620371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45999.107551620371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45999.107551620371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45999.107551620371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45999.107551620371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45999.107551620371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45999.107551620371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45999.107551620371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45999.107551620371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45999.107551620371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45999.107551620371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45999.107551620371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45999.107551620371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45999.107551620371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45999.107551620371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45999.107551620371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45999.107551620371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45999.107551620371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45999.107551620371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45999.107551620371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45999.107551620371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45999.107551620371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45999.107551620371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45999.107551620371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45999.107551620371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45999.107551620371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45999.107551620371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45999.107551620371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45999.107551620371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45999.107551620371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45999.107551620371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45999.107551620371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45999.107551620371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45999.107551620371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45999.107551620371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45999.107551620371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45999.107551620371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45999.107551620371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45999.107551620371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45999.107551620371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45999.107551620371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45999.107551620371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45999.107551620371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45999.107551620371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45999.107551620371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45999.107551620371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45999.107551620371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45999.107551620371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45999.107551620371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45999.107551620371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45999.107551620371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45999.107551620371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45999.107551620371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45999.107551620371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45999.107551620371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45999.107551620371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45999.107551620371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45999.107551620371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45999.107551620371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45999.107551620371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45999.107551620371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45999.107551620371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45999.107551620371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45999.107551620371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45999.107551620371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45999.107551620371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45999.107551620371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45999.107551620371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45999.107551620371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45999.107551620371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45999.107551620371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45999.107551620371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45999.107551620371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45999.107551620371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45999.107551620371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45999.107551620371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45999.107551620371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45999.107551620371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45999.107551620371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45999.107551620371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45999.107551620371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45999.107551620371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45999.107551620371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45999.107551620371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45999.107551620371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45999.107551620371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45999.107551620371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45999.107551620371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45999.107551620371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45999.107551620371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45999.107551620371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45999.107551620371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45999.107551620371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45999.107551620371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45999.107551620371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45999.107551620371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45999.107551620371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45999.107551620371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45999.107551620371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45999.107551620371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45999.107551620371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45999.107551620371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45999.107551620371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45999.107551620371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45999.107551620371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45999.107551620371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45999.107551620371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45999.107551620371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45999.107551620371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45999.107551620371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45999.107551620371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45999.107551620371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45999.107551620371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45999.107551620371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45999.107551620371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45999.107551620371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45999.107551620371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45999.107551620371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45999.107551620371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45999.107551620371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45999.107551620371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45999.107551620371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45999.107551620371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45999.107551620371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45999.107551620371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45999.107551620371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45999.107551620371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45999.107551620371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45999.107551620371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45999.107551620371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45999.107551620371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45999.107551620371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45999.107551620371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45999.107551620371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45999.107551620371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45999.107551620371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45999.107551620371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45999.107551620371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45999.107551620371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45999.107551620371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45999.107551620371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45999.107551620371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45999.107551620371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45999.107551620371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45999.107551620371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45999.107551620371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45999.107551620371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45999.107551620371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45999.107551620371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45999.107551620371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45999.107551620371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45999.107551620371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45999.107551620371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45999.107551620371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45999.107551620371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45999.107551620371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45999.107551620371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45999.107551620371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45999.107551620371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45999.107551620371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45999.107551620371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45999.107551620371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45999.107551620371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45999.107551620371</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3"/>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295.62683402777475</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3" ca="1" si="0">IFERROR(NOW()-F3,"")</f>
        <v>1.574218287038093</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0.31340810185065493</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45999.107551620371</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32128</v>
      </c>
      <c r="E6" s="90" t="s">
        <v>39106</v>
      </c>
      <c r="F6" s="91"/>
      <c r="G6" s="92">
        <f t="shared" ca="1" si="0"/>
        <v>45999.107551620371</v>
      </c>
      <c r="H6" s="91">
        <v>45999.038888888892</v>
      </c>
      <c r="I6" s="107" t="str">
        <f>IFERROR(VLOOKUP(D6,DB!A:F,6,0),"")</f>
        <v>SCECO</v>
      </c>
      <c r="J6" s="107" t="str">
        <f>IFERROR(VLOOKUP(D6,DB!A:G,7,0),"")</f>
        <v>Dead</v>
      </c>
      <c r="K6" s="93" t="s">
        <v>39128</v>
      </c>
      <c r="L6" s="87" t="str">
        <f>IFERROR(VLOOKUP(D6,DB!A:I,9,0),"")</f>
        <v>Latis</v>
      </c>
    </row>
    <row r="7" spans="1:16" ht="15" customHeight="1">
      <c r="A7" s="107" t="s">
        <v>39127</v>
      </c>
      <c r="B7" s="107" t="str">
        <f>IFERROR(VLOOKUP(D7,DB!A:K,11,0),"")</f>
        <v>R4</v>
      </c>
      <c r="C7" s="89">
        <v>1</v>
      </c>
      <c r="D7" s="87" t="s">
        <v>32103</v>
      </c>
      <c r="E7" s="90" t="s">
        <v>39106</v>
      </c>
      <c r="F7" s="91"/>
      <c r="G7" s="92">
        <f t="shared" ca="1" si="0"/>
        <v>45999.107551620371</v>
      </c>
      <c r="H7" s="91">
        <v>45999.012499999997</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2</v>
      </c>
      <c r="D8" s="87" t="s">
        <v>33867</v>
      </c>
      <c r="E8" s="90" t="s">
        <v>39106</v>
      </c>
      <c r="F8" s="91"/>
      <c r="G8" s="92">
        <f t="shared" ca="1" si="0"/>
        <v>45999.107551620371</v>
      </c>
      <c r="H8" s="91">
        <v>45998.995833333334</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4</v>
      </c>
      <c r="D9" s="87" t="s">
        <v>34157</v>
      </c>
      <c r="E9" s="90" t="s">
        <v>39106</v>
      </c>
      <c r="F9" s="91"/>
      <c r="G9" s="92">
        <f t="shared" ca="1" si="0"/>
        <v>45999.107551620371</v>
      </c>
      <c r="H9" s="91">
        <v>45998.995138888888</v>
      </c>
      <c r="I9" s="107" t="str">
        <f>IFERROR(VLOOKUP(D9,DB!A:F,6,0),"")</f>
        <v>SCECO</v>
      </c>
      <c r="J9" s="107" t="str">
        <f>IFERROR(VLOOKUP(D9,DB!A:G,7,0),"")</f>
        <v>Vandalized</v>
      </c>
      <c r="K9" s="93" t="s">
        <v>39131</v>
      </c>
      <c r="L9" s="87" t="str">
        <f>IFERROR(VLOOKUP(D9,DB!A:I,9,0),"")</f>
        <v>Latis</v>
      </c>
    </row>
    <row r="10" spans="1:16" ht="15" customHeight="1">
      <c r="A10" s="107" t="s">
        <v>39127</v>
      </c>
      <c r="B10" s="107" t="str">
        <f>IFERROR(VLOOKUP(D10,DB!A:K,11,0),"")</f>
        <v>R4</v>
      </c>
      <c r="C10" s="89">
        <v>3</v>
      </c>
      <c r="D10" s="87" t="s">
        <v>36247</v>
      </c>
      <c r="E10" s="90" t="s">
        <v>39106</v>
      </c>
      <c r="F10" s="91"/>
      <c r="G10" s="92">
        <f t="shared" ca="1" si="0"/>
        <v>45999.107551620371</v>
      </c>
      <c r="H10" s="91">
        <v>45999.038888888892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1</v>
      </c>
      <c r="D11" s="87" t="s">
        <v>32068</v>
      </c>
      <c r="E11" s="90" t="s">
        <v>39106</v>
      </c>
      <c r="F11" s="91"/>
      <c r="G11" s="92">
        <f t="shared" ca="1" si="0"/>
        <v>45999.107551620371</v>
      </c>
      <c r="H11" s="91">
        <v>45998.982638888891</v>
      </c>
      <c r="I11" s="107" t="str">
        <f>IFERROR(VLOOKUP(D11,DB!A:F,6,0),"")</f>
        <v>SCECO</v>
      </c>
      <c r="J11" s="107" t="str">
        <f>IFERROR(VLOOKUP(D11,DB!A:G,7,0),"")</f>
        <v>Good</v>
      </c>
      <c r="K11" s="93" t="s">
        <v>39130</v>
      </c>
      <c r="L11" s="87" t="str">
        <f>IFERROR(VLOOKUP(D11,DB!A:I,9,0),"")</f>
        <v>Latis</v>
      </c>
    </row>
    <row r="12" spans="1:16" ht="15" customHeight="1">
      <c r="A12" s="107"/>
      <c r="B12" s="107" t="str">
        <f>IFERROR(VLOOKUP(D12,DB!A:K,11,0),"")</f>
        <v/>
      </c>
      <c r="C12" s="89"/>
      <c r="D12" s="87"/>
      <c r="E12" s="90"/>
      <c r="F12" s="91"/>
      <c r="G12" s="92">
        <f t="shared" ca="1" si="0"/>
        <v>45999.107551620371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45999.107551620371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45999.107551620371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45999.107551620371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45999.107551620371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45999.107551620371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45999.107551620371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45999.107551620371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45999.107551620371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45999.107551620371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45999.107551620371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45999.107551620371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45999.107551620371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45999.107551620371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45999.107551620371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45999.107551620371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45999.107551620371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45999.107551620371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45999.107551620371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45999.107551620371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45999.107551620371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45999.107551620371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45999.107551620371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45999.107551620371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45999.107551620371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45999.107551620371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45999.107551620371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45999.107551620371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45999.107551620371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45999.107551620371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45999.107551620371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45999.107551620371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ref="G44:G107" ca="1" si="1">IFERROR(NOW()-F44,"")</f>
        <v>45999.107551620371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45999.107551620371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45999.107551620371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45999.107551620371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45999.107551620371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45999.107551620371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45999.107551620371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45999.107551620371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45999.107551620371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45999.107551620371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45999.107551620371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45999.107551620371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45999.107551620371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45999.107551620371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45999.107551620371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45999.107551620371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45999.107551620371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45999.107551620371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45999.107551620371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45999.107551620371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45999.107551620371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45999.107551620371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45999.107551620371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45999.107551620371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45999.107551620371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45999.107551620371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45999.107551620371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45999.107551620371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45999.107551620371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45999.107551620371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45999.107551620371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45999.107551620371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45999.107551620371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45999.107551620371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45999.107551620371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45999.107551620371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45999.107551620371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45999.107551620371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45999.107551620371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45999.107551620371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45999.107551620371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45999.107551620371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45999.107551620371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45999.107551620371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45999.107551620371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45999.107551620371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45999.107551620371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45999.107551620371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45999.107551620371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45999.107551620371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45999.107551620371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45999.107551620371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45999.107551620371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45999.107551620371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45999.107551620371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45999.107551620371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45999.107551620371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45999.107551620371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45999.107551620371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45999.107551620371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45999.107551620371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45999.107551620371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45999.107551620371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45999.107551620371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ref="G108:G153" ca="1" si="2">IFERROR(NOW()-F108,"")</f>
        <v>45999.107551620371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45999.107551620371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45999.107551620371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45999.107551620371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45999.107551620371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45999.107551620371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45999.107551620371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45999.107551620371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45999.107551620371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45999.107551620371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45999.107551620371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45999.107551620371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45999.107551620371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45999.107551620371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45999.107551620371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45999.107551620371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45999.107551620371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45999.107551620371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45999.107551620371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45999.107551620371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45999.107551620371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45999.107551620371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45999.107551620371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45999.107551620371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45999.107551620371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45999.107551620371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45999.107551620371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45999.107551620371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45999.107551620371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45999.107551620371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45999.107551620371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45999.107551620371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45999.107551620371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45999.107551620371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45999.107551620371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45999.107551620371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45999.107551620371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45999.107551620371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45999.107551620371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45999.107551620371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45999.107551620371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45999.107551620371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45999.107551620371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45999.107551620371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45999.107551620371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45999.107551620371</v>
      </c>
      <c r="H153" s="91"/>
      <c r="I153" s="107" t="str">
        <f>IFERROR(VLOOKUP(D153,DB!A:F,6,0),"")</f>
        <v/>
      </c>
      <c r="J153" s="107" t="str">
        <f>IFERROR(VLOOKUP(D153,DB!A:G,7,0),"")</f>
        <v/>
      </c>
      <c r="K153" s="93"/>
      <c r="L153" s="87" t="str">
        <f>IFERROR(VLOOKUP(D153,DB!A:I,9,0),"")</f>
        <v/>
      </c>
    </row>
  </sheetData>
  <dataValidations count="2">
    <dataValidation allowBlank="1" showInputMessage="1" showErrorMessage="1" sqref="E1" xr:uid="{A4F81451-56CC-4543-9497-104C4E44EE4B}"/>
    <dataValidation type="list" allowBlank="1" showInputMessage="1" showErrorMessage="1" sqref="E2:E1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107.27549143518263</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72.918674305554305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50.446440509258537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17.734253009257372</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2.0000631944421912</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0.63962337963312166</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0.40838495370553574</v>
      </c>
      <c r="H8" s="38">
        <v>45998.687361111108</v>
      </c>
      <c r="I8" s="37" t="str">
        <f>IFERROR(VLOOKUP(D8,DB!A:F,6,0),"")</f>
        <v>SCECO</v>
      </c>
      <c r="J8" s="37" t="str">
        <f>IFERROR(VLOOKUP(D8,DB!A:G,7,0),"")</f>
        <v>Vandalized+Dead</v>
      </c>
      <c r="K8" s="37" t="s">
        <v>39145</v>
      </c>
      <c r="L8" s="37" t="str">
        <f>IFERROR(VLOOKUP(D8,DB!A:I,9,0),"")</f>
        <v>Latis</v>
      </c>
    </row>
    <row r="9" spans="1:13">
      <c r="A9" s="37" t="s">
        <v>39146</v>
      </c>
      <c r="B9" s="37" t="str">
        <f>IFERROR(VLOOKUP(D9,DB!A:K,11,0),"")</f>
        <v>R5</v>
      </c>
      <c r="C9" s="37">
        <v>1</v>
      </c>
      <c r="D9" s="37" t="s">
        <v>33976</v>
      </c>
      <c r="E9" s="37" t="s">
        <v>39106</v>
      </c>
      <c r="F9" s="38">
        <v>45999.058900462966</v>
      </c>
      <c r="G9" s="131">
        <f ca="1">IFERROR(NOW()-F9,"")</f>
        <v>4.8651157405402046E-2</v>
      </c>
      <c r="H9" s="38">
        <v>45999.019629629627</v>
      </c>
      <c r="I9" s="37" t="str">
        <f>IFERROR(VLOOKUP(D9,DB!A:F,6,0),"")</f>
        <v>Generator-SG</v>
      </c>
      <c r="J9" s="37" t="str">
        <f>IFERROR(VLOOKUP(D9,DB!A:G,7,0),"")</f>
        <v>Vandalized</v>
      </c>
      <c r="K9" s="37" t="s">
        <v>39147</v>
      </c>
      <c r="L9" s="37" t="str">
        <f>IFERROR(VLOOKUP(D9,DB!A:I,9,0),"")</f>
        <v>Latis</v>
      </c>
    </row>
    <row r="10" spans="1:13">
      <c r="A10" s="37"/>
      <c r="B10" s="37" t="str">
        <f>IFERROR(VLOOKUP(D10,DB!A:K,11,0),"")</f>
        <v/>
      </c>
      <c r="C10" s="37"/>
      <c r="D10" s="37"/>
      <c r="E10" s="37"/>
      <c r="F10" s="38"/>
      <c r="G10" s="131">
        <f ca="1">IFERROR(NOW()-F10,"")</f>
        <v>45999.107551620371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45999.107551620371</v>
      </c>
      <c r="H11" s="38"/>
      <c r="I11" s="37" t="str">
        <f>IFERROR(VLOOKUP(D11,DB!A:F,6,0),"")</f>
        <v/>
      </c>
      <c r="J11" s="37" t="str">
        <f>IFERROR(VLOOKUP(D11,DB!A:G,7,0),"")</f>
        <v/>
      </c>
      <c r="K11" s="37"/>
      <c r="L11" s="37" t="str">
        <f>IFERROR(VLOOKUP(D11,DB!A:I,9,0),"")</f>
        <v/>
      </c>
    </row>
    <row r="12" spans="1:13">
      <c r="A12" s="37"/>
      <c r="B12" s="37" t="str">
        <f>IFERROR(VLOOKUP(D12,DB!A:K,11,0),"")</f>
        <v>R5</v>
      </c>
      <c r="C12" s="37"/>
      <c r="D12" s="37" t="s">
        <v>39148</v>
      </c>
      <c r="E12" s="37"/>
      <c r="F12" s="38"/>
      <c r="G12" s="131">
        <f ca="1">IFERROR(NOW()-F12,"")</f>
        <v>45999.107551620371</v>
      </c>
      <c r="H12" s="38"/>
      <c r="I12" s="37" t="str">
        <f>IFERROR(VLOOKUP(D12,DB!A:F,6,0),"")</f>
        <v>Generator-SG</v>
      </c>
      <c r="J12" s="37" t="str">
        <f>IFERROR(VLOOKUP(D12,DB!A:G,7,0),"")</f>
        <v>Vandalized</v>
      </c>
      <c r="K12" s="37"/>
      <c r="L12" s="37" t="str">
        <f>IFERROR(VLOOKUP(D12,DB!A:I,9,0),"")</f>
        <v>Zain</v>
      </c>
    </row>
    <row r="13" spans="1:13">
      <c r="A13" s="37"/>
      <c r="B13" s="37" t="str">
        <f>IFERROR(VLOOKUP(D13,DB!A:K,11,0),"")</f>
        <v/>
      </c>
      <c r="C13" s="37"/>
      <c r="D13" s="37"/>
      <c r="E13" s="37"/>
      <c r="F13" s="38"/>
      <c r="G13" s="131">
        <f ca="1">IFERROR(NOW()-F13,"")</f>
        <v>45999.107551620371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45999.107551620371</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45999.107551620371</v>
      </c>
      <c r="H15" s="132"/>
      <c r="I15" s="100" t="str">
        <f>IFERROR(VLOOKUP(D15,DB!A:F,6,0),"")</f>
        <v/>
      </c>
      <c r="J15" s="100" t="str">
        <f>IFERROR(VLOOKUP(D15,DB!A:G,7,0),"")</f>
        <v/>
      </c>
      <c r="K15" s="100"/>
      <c r="L15" s="100" t="str">
        <f>IFERROR(VLOOKUP(D15,DB!A:I,9,0),"")</f>
        <v/>
      </c>
    </row>
    <row r="16" spans="1:13">
      <c r="A16" s="37"/>
      <c r="B16" s="37" t="str">
        <f>IFERROR(VLOOKUP(D16,DB!A:K,11,0),"")</f>
        <v/>
      </c>
      <c r="C16" s="37"/>
      <c r="D16" s="155"/>
      <c r="E16" s="37"/>
      <c r="F16" s="38"/>
      <c r="G16" s="131">
        <f ca="1">IFERROR(NOW()-F16,"")</f>
        <v>45999.107551620371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45999.107551620371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45999.107551620371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45999.107551620371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45999.107551620371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45999.107551620371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45999.107551620371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45999.107551620371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45999.107551620371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45999.107551620371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45999.107551620371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45999.107551620371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45999.107551620371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45999.107551620371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45999.107551620371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45999.107551620371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45999.107551620371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45999.107551620371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45999.107551620371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45999.107551620371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45999.107551620371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45999.107551620371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45999.107551620371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45999.107551620371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45999.107551620371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45999.107551620371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45999.107551620371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45999.107551620371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45999.107551620371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45999.107551620371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45999.107551620371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45999.107551620371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45999.107551620371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45999.107551620371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45999.107551620371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45999.107551620371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45999.107551620371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45999.107551620371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45999.107551620371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45999.107551620371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45999.107551620371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45999.107551620371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45999.107551620371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45999.107551620371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45999.107551620371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45999.107551620371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45999.107551620371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45999.107551620371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45999.107551620371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45999.107551620371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45999.107551620371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45999.107551620371</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45999.107551620371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45999.107551620371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45999.107551620371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45999.107551620371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45999.107551620371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45999.107551620371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45999.107551620371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45999.107551620371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45999.107551620371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45999.107551620371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45999.107551620371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45999.107551620371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45999.107551620371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45999.107551620371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45999.107551620371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45999.107551620371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45999.107551620371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45999.107551620371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45999.107551620371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45999.107551620371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45999.107551620371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45999.107551620371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45999.107551620371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45999.107551620371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45999.107551620371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45999.107551620371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45999.107551620371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45999.107551620371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45999.107551620371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45999.107551620371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45999.107551620371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45999.107551620371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45999.107551620371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45999.107551620371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45999.107551620371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45999.107551620371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45999.107551620371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45999.107551620371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45999.107551620371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45999.107551620371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45999.107551620371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45999.107551620371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45999.107551620371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45999.107551620371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45999.107551620371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45999.107551620371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45999.107551620371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45999.107551620371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45999.107551620371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45999.107551620371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45999.107551620371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45999.107551620371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45999.107551620371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45999.107551620371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45999.107551620371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45999.107551620371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45999.107551620371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45999.107551620371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45999.107551620371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45999.107551620371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45999.107551620371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45999.107551620371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45999.107551620371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45999.107551620371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45999.107551620371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45999.107551620371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45999.107551620371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45999.107551620371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45999.107551620371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45999.107551620371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45999.107551620371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45999.107551620371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45999.107551620371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45999.107551620371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45999.107551620371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45999.107551620371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45999.107551620371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45999.107551620371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45999.107551620371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45999.107551620371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45999.107551620371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45999.107551620371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45999.107551620371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45999.107551620371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45999.107551620371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45999.107551620371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45999.107551620371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45999.107551620371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45999.107551620371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45999.107551620371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45999.107551620371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45999.107551620371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45999.107551620371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45999.107551620371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45999.107551620371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45999.107551620371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45999.107551620371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45999.107551620371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45999.107551620371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45999.107551620371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45999.107551620371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45999.107551620371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45999.107551620371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45999.107551620371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45999.107551620371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45999.107551620371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45999.107551620371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45999.107551620371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45999.107551620371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45999.107551620371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45999.107551620371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45999.107551620371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45999.107551620371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45999.107551620371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45999.107551620371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45999.107551620371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45999.107551620371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45999.107551620371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45999.107551620371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45999.107551620371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45999.107551620371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45999.107551620371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45999.107551620371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45999.107551620371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45999.107551620371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45999.107551620371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45999.107551620371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45999.107551620371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45999.107551620371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45999.107551620371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45999.107551620371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45999.107551620371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45999.107551620371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45999.107551620371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45999.107551620371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45999.107551620371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45999.107551620371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45999.107551620371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45999.107551620371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45999.107551620371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45999.107551620371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45999.107551620371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45999.107551620371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45999.107551620371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45999.107551620371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45999.107551620371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45999.107551620371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45999.107551620371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45999.107551620371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45999.107551620371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45999.107551620371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45999.107551620371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45999.107551620371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45999.107551620371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45999.107551620371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45999.107551620371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45999.107551620371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45999.107551620371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45999.107551620371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45999.107551620371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45999.107551620371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45999.107551620371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45999.107551620371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45999.107551620371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45999.107551620371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45999.107551620371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45999.107551620371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45999.107551620371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45999.107551620371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45999.107551620371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45999.107551620371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45999.107551620371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45999.107551620371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45999.107551620371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45999.107551620371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45999.107551620371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45999.107551620371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45999.107551620371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45999.107551620371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45999.107551620371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45999.107551620371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45999.107551620371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45999.107551620371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45999.107551620371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45999.107551620371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45999.107551620371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45999.107551620371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45999.107551620371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45999.107551620371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45999.107551620371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45999.107551620371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45999.107551620371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45999.107551620371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45999.107551620371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45999.107551620371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45999.107551620371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45999.107551620371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45999.107551620371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45999.107551620371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45999.107551620371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45999.107551620371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45999.107551620371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45999.107551620371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45999.107551620371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45999.107551620371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45999.107551620371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45999.107551620371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45999.107551620371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45999.107551620371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45999.107551620371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45999.107551620371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45999.107551620371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45999.107551620371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45999.107551620371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45999.107551620371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45999.107551620371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45999.107551620371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45999.107551620371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45999.107551620371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45999.107551620371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45999.107551620371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45999.107551620371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45999.107551620371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45999.107551620371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45999.107551620371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45999.107551620371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45999.107551620371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45999.107551620371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45999.107551620371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45999.107551620371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45999.107551620371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45999.107551620371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45999.107551620371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45999.107551620371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45999.107551620371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45999.107551620371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45999.107551620371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45999.107551620371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45999.107551620371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45999.107551620371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45999.107551620371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45999.107551620371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45999.107551620371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45999.107551620371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45999.107551620371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45999.107551620371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45999.107551620371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45999.107551620371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45999.107551620371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45999.107551620371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45999.107551620371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45999.107551620371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45999.107551620371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45999.107551620371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45999.107551620371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45999.107551620371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45999.107551620371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45999.107551620371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45999.107551620371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45999.107551620371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45999.107551620371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45999.107551620371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45999.107551620371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45999.107551620371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45999.107551620371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45999.107551620371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45999.107551620371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45999.107551620371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45999.107551620371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45999.107551620371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45999.107551620371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45999.107551620371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45999.107551620371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45999.107551620371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45999.107551620371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45999.107551620371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45999.107551620371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45999.107551620371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45999.107551620371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45999.107551620371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45999.107551620371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45999.107551620371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45999.107551620371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45999.107551620371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45999.107551620371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45999.107551620371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45999.107551620371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45999.107551620371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45999.107551620371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45999.107551620371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45999.107551620371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45999.107551620371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45999.107551620371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45999.107551620371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45999.107551620371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45999.107551620371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45999.107551620371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45999.107551620371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45999.107551620371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45999.107551620371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45999.107551620371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45999.107551620371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45999.107551620371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45999.107551620371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45999.107551620371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45999.107551620371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45999.107551620371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45999.107551620371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45999.107551620371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45999.107551620371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45999.107551620371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45999.107551620371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45999.107551620371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45999.107551620371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45999.107551620371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45999.107551620371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45999.107551620371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45999.107551620371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45999.107551620371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45999.107551620371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45999.107551620371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45999.107551620371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45999.107551620371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45999.107551620371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45999.107551620371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45999.107551620371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45999.107551620371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45999.107551620371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45999.107551620371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45999.107551620371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45999.107551620371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45999.107551620371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45999.107551620371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45999.107551620371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45999.107551620371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45999.107551620371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45999.107551620371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45999.107551620371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45999.107551620371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45999.107551620371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45999.107551620371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45999.107551620371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45999.107551620371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45999.107551620371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45999.107551620371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45999.107551620371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45999.107551620371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45999.107551620371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45999.107551620371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45999.107551620371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45999.107551620371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45999.107551620371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45999.107551620371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45999.107551620371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45999.107551620371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45999.107551620371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45999.107551620371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45999.107551620371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45999.107551620371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45999.107551620371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45999.107551620371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45999.107551620371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45999.107551620371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45999.107551620371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45999.107551620371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45999.107551620371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45999.107551620371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45999.107551620371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45999.107551620371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45999.107551620371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45999.107551620371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45999.107551620371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45999.107551620371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45999.107551620371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45999.107551620371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45999.107551620371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45999.107551620371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45999.107551620371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45999.107551620371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45999.107551620371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45999.107551620371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45999.107551620371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45999.107551620371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45999.107551620371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45999.107551620371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45999.107551620371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45999.107551620371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45999.107551620371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45999.107551620371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45999.107551620371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45999.107551620371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45999.107551620371</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45999.107551620371</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2025-12-07T23:36:30Z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