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95" documentId="120_S{2AC9BD13-BADA-5192-A53E-5A8FF88502F6}" xr6:coauthVersionLast="47" xr6:coauthVersionMax="47" xr10:uidLastSave="{4695526F-6D8D-4B59-A472-75C56130296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<sst xmlns="http://schemas.openxmlformats.org/spreadsheetml/2006/main" count="180280" uniqueCount="39124">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</sst>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5" totalsRowShown="0" headerRowDxfId="48" dataDxfId="47" headerRowBorderDxfId="45" tableBorderDxfId="46" totalsRowBorderDxfId="44">
  <autoFilter ref="A1:L3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322.82012800926168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1.1563194449990988E-2</v>
      </c>
      <c r="H3" s="137">
        <v>45985.752824074072</v>
      </c>
      <c r="I3" s="135" t="str">
        <f>IFERROR(VLOOKUP(D3,DB!A:F,6,0),"")</f>
        <v>Generator-DG</v>
      </c>
      <c r="J3" s="135" t="str">
        <f>IFERROR(VLOOKUP(D3,DB!A:G,7,0),"")</f>
        <v>Vandalized</v>
      </c>
      <c r="K3" s="139"/>
      <c r="L3" s="140" t="str">
        <f>IFERROR(VLOOKUP(D3,DB!A:I,9,0),"")</f>
        <v>Latis</v>
      </c>
    </row>
    <row r="4" spans="1:15" ht="15" customHeight="1">
      <c r="A4" s="134"/>
      <c r="B4" s="135" t="str">
        <f>IFERROR(VLOOKUP(D4,DB!A:K,11,0),"")</f>
        <v/>
      </c>
      <c r="C4" s="135"/>
      <c r="D4" s="127"/>
      <c r="E4" s="136"/>
      <c r="F4" s="137"/>
      <c r="G4" s="138">
        <f ca="1">IFERROR(NOW()-F4,"-")</f>
        <v>45985.768553935188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45985.768553935188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45985.768553935188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45985.768553935188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45985.768553935188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45985.768553935188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45985.768553935188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45985.768553935188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45985.768553935188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45985.768553935188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45985.768553935188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45985.768553935188</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45985.768553935188</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21"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160.76871631944232</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39106</v>
      </c>
      <c r="B4" s="18" t="str">
        <f>IFERROR(VLOOKUP(D4,DB!A:K,11,0),"")</f>
        <v>R2</v>
      </c>
      <c r="C4" s="18">
        <v>1</v>
      </c>
      <c r="D4" s="18" t="s">
        <v>17733</v>
      </c>
      <c r="E4" s="84" t="s">
        <v>39021</v>
      </c>
      <c r="F4" s="103">
        <v>45984.387418981481</v>
      </c>
      <c r="G4" s="104">
        <f ca="1">IFERROR(NOW()-F4,"-")</f>
        <v>1.3811353009223239</v>
      </c>
      <c r="H4" s="103">
        <v>45984.381168981483</v>
      </c>
      <c r="I4" s="18" t="str">
        <f>IFERROR(VLOOKUP(D4,DB!A:F,6,0),"")</f>
        <v>SCECO</v>
      </c>
      <c r="J4" s="18" t="str">
        <f>IFERROR(VLOOKUP(D4,DB!A:G,7,0),"")</f>
        <v>Vandalized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45985.768554282404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45985.768554282404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45985.768554282404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45985.768554282404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45985.768554282404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45985.768554282404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45985.768554282404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45985.768554282404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45985.768554282404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45985.768554282404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45985.768554282404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45985.768554282404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45985.768554282404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45985.768554282404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45985.768554282404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45985.768554282404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45985.768554282404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45985.768554282404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45985.768554282404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45985.768554282404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45985.768554282404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45985.768554282404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45985.768554282404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45985.768554282404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45985.768554282404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45985.768554282404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45985.768554282404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45985.768554282404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45985.768554282404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45985.768554282404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45985.768554282404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45985.768554282404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45985.768554282404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45985.768554282404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45985.768554282404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45985.768554282404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45985.768554282404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45985.768554282404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45985.768554282404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45985.768554282404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45985.768554282404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45985.768554282404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45985.768554282404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45985.768554282404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45985.768554282404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45985.768554282404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45985.768554282404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45985.768554282404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45985.768554282404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45985.768554282404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45985.768554282404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45985.768554282404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45985.768554282404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45985.768554282404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45985.768554282404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45985.768554282404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45985.768554282404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45985.768554282404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45985.768554282404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45985.768554282404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45985.768554282404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45985.768554282404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45985.768554282404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45985.768554282404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45985.768554282404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45985.768554282404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45985.768554282404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45985.768554282404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45985.768554282404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45985.768554282404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45985.768554282404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45985.768554282404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45985.768554282404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45985.768554282404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45985.768554282404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45985.768554282404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45985.768554282404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45985.768554282404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45985.768554282404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45985.768554282404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45985.768554282404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45985.768554282404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45985.768554282404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45985.768554282404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45985.768554282404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45985.768554282404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45985.768554282404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45985.768554282404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45985.768554282404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45985.768554282404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45985.768554282404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45985.768554282404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45985.768554282404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45985.768554282404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45985.768554282404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45985.768554282404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45985.768554282404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45985.768554282404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45985.768554282404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45985.768554282404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45985.768554282404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45985.768554282404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45985.768554282404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45985.768554282404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45985.768554282404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45985.768554282404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45985.768554282404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45985.768554282404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45985.768554282404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45985.768554282404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45985.768554282404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45985.768554282404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45985.768554282404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45985.768554282404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45985.768554282404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45985.768554282404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45985.768554282404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45985.768554282404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45985.768554282404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45985.768554282404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45985.768554282404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45985.768554282404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45985.768554282404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45985.768554282404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45985.768554282404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45985.768554282404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45985.768554282404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45985.768554282404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45985.768554282404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45985.768554282404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45985.768554282404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45985.768554282404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39108</v>
      </c>
      <c r="B2" s="61" t="str">
        <f>IFERROR(VLOOKUP(D2,DB!A:K,11,0),"")</f>
        <v>R3</v>
      </c>
      <c r="C2" s="18">
        <v>1</v>
      </c>
      <c r="D2" s="61" t="s">
        <v>28031</v>
      </c>
      <c r="E2" s="18" t="s">
        <v>39101</v>
      </c>
      <c r="F2" s="20">
        <v>45985.713067129633</v>
      </c>
      <c r="G2" s="21">
        <f t="shared" ref="G2:G50" ca="1" si="0">IFERROR(NOW()-F2,"-")</f>
        <v>5.5487152771092951E-2</v>
      </c>
      <c r="H2" s="22">
        <v>45985.707476851851</v>
      </c>
      <c r="I2" s="19" t="str">
        <f>IFERROR(VLOOKUP(D2,DB!A:F,6,0),"")</f>
        <v>Generator-SG</v>
      </c>
      <c r="J2" s="18" t="str">
        <f>IFERROR(VLOOKUP(D2,DB!A:G,7,0),"")</f>
        <v>Good</v>
      </c>
      <c r="K2" s="45" t="s">
        <v>39109</v>
      </c>
      <c r="L2" s="23" t="str">
        <f>IFERROR(VLOOKUP(D2,DB!A:I,9,0),"")</f>
        <v>Latis</v>
      </c>
    </row>
    <row r="3" spans="1:13" ht="15" customHeight="1">
      <c r="A3" s="19"/>
      <c r="B3" s="61" t="str">
        <f>IFERROR(VLOOKUP(D3,DB!A:K,11,0),"")</f>
        <v/>
      </c>
      <c r="C3" s="18"/>
      <c r="D3" s="61" t="str">
        <f>IFERROR(VLOOKUP(#REF!,DB!#REF!,7,0),"")</f>
        <v/>
      </c>
      <c r="E3" s="18"/>
      <c r="F3" s="20"/>
      <c r="G3" s="21">
        <f t="shared" ca="1" si="0"/>
        <v>45985.768554282404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45985.768554282404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45985.768554282404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45985.768554282404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45985.768554282404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45985.768554282404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45985.768554282404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45985.768554282404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45985.768554282404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45985.768554282404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45985.768554282404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45985.768554282404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45985.768554282404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45985.768554282404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45985.768554282404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45985.768554282404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45985.768554282404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45985.768554282404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45985.768554282404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45985.768554282404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45985.768554282404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45985.768554282404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45985.768554282404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45985.768554282404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45985.768554282404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45985.768554282404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45985.768554282404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45985.768554282404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45985.768554282404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45985.768554282404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45985.768554282404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45985.768554282404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45985.768554282404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45985.768554282404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45985.768554282404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45985.768554282404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45985.768554282404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45985.768554282404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45985.768554282404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45985.768554282404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45985.768554282404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45985.768554282404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45985.768554282404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45985.768554282404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45985.768554282404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45985.768554282404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45985.768554282404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45985.768554282404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45985.768554282404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45985.768554282404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45985.768554282404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45985.768554282404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45985.768554282404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45985.768554282404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45985.768554282404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45985.768554282404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45985.768554282404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45985.768554282404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45985.768554282404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45985.768554282404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45985.768554282404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45985.768554282404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45985.768554282404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45985.768554282404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45985.768554282404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45985.768554282404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45985.768554282404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45985.768554282404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45985.768554282404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45985.768554282404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45985.768554282404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45985.768554282404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45985.768554282404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45985.768554282404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45985.768554282404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45985.768554282404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45985.768554282404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45985.768554282404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45985.768554282404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45985.768554282404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45985.768554282404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45985.768554282404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45985.768554282404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45985.768554282404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45985.768554282404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45985.768554282404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45985.768554282404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45985.768554282404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45985.768554282404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45985.768554282404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45985.768554282404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45985.768554282404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45985.768554282404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45985.768554282404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45985.768554282404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45985.768554282404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45985.768554282404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45985.768554282404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45985.768554282404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45985.768554282404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45985.768554282404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45985.768554282404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45985.768554282404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45985.768554282404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45985.768554282404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45985.768554282404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45985.768554282404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45985.768554282404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45985.768554282404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45985.768554282404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45985.768554282404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45985.768554282404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45985.768554282404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45985.768554282404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45985.768554282404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45985.768554282404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45985.768554282404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45985.768554282404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45985.768554282404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45985.768554282404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45985.768554282404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45985.768554282404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45985.768554282404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45985.768554282404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45985.768554282404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45985.768554282404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45985.768554282404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45985.768554282404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45985.768554282404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45985.768554282404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45985.768554282404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45985.768554282404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45985.768554282404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45985.768554282404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45985.768554282404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45985.768554282404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45985.768554282404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45985.768554282404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45985.768554282404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45985.768554282404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45985.768554282404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45985.768554282404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45985.768554282404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45985.768554282404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45985.768554282404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45985.768554282404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45985.768554282404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45985.768554282404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45985.768554282404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45985.768554282404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45985.768554282404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45985.768554282404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45985.768554282404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45985.768554282404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45985.768554282404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45985.768554282404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45985.768554282404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45985.768554282404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45985.768554282404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45985.768554282404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45985.768554282404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45985.768554282404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45985.768554282404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45985.768554282404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45985.768554282404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45985.768554282404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45985.768554282404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45985.768554282404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45985.768554282404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45985.768554282404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45985.768554282404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45985.768554282404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45985.768554282404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45985.768554282404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45985.768554282404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45985.768554282404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45985.768554282404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45985.768554282404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45985.768554282404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45985.768554282404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45985.768554282404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45985.768554282404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45985.768554282404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45985.768554282404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45985.768554282404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45985.768554282404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45985.768554282404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45985.768554282404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45985.768554282404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45985.768554282404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45985.768554282404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45985.768554282404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45985.768554282404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45985.768554282404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45985.768554282404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45985.768554282404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45985.768554282404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45985.768554282404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45985.768554282404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45985.768554282404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45985.768554282404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45985.768554282404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45985.768554282404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45985.768554282404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45985.768554282404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45985.768554282404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45985.768554282404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45985.768554282404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45985.768554282404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45985.768554282404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45985.768554282404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45985.768554282404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45985.768554282404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45985.768554282404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45985.768554282404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45985.768554282404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45985.768554282404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45985.768554282404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45985.768554282404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45985.768554282404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45985.768554282404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45985.768554282404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45985.768554282404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45985.768554282404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45985.768554282404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45985.768554282404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45985.768554282404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45985.768554282404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45985.768554282404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45985.768554282404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45985.768554282404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45985.768554282404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45985.768554282404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45985.768554282404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45985.768554282404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45985.768554282404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45985.768554282404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45985.768554282404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45985.768554282404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45985.768554282404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45985.768554282404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45985.768554282404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45985.768554282404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45985.768554282404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45985.768554282404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45985.768554282404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45985.768554282404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45985.768554282404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45985.768554282404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45985.768554282404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45985.768554282404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45985.768554282404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45985.768554282404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45985.768554282404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45985.768554282404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45985.768554282404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45985.768554282404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45985.768554282404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45985.768554282404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45985.768554282404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45985.768554282404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45985.768554282404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45985.768554282404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45985.768554282404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45985.768554282404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45985.768554282404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45985.768554282404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45985.768554282404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45985.768554282404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45985.768554282404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45985.768554282404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45985.768554282404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45985.768554282404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45985.768554282404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45985.768554282404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45985.768554282404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45985.768554282404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45985.768554282404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45985.768554282404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45985.768554282404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45985.768554282404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45985.768554282404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45985.768554282404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45985.768554282404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45985.768554282404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45985.768554282404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45985.768554282404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45985.768554282404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45985.768554282404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45985.768554282404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45985.768554282404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45985.768554282404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45985.768554282404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45985.768554282404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45985.768554282404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45985.768554282404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45985.768554282404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45985.768554282404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45985.768554282404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45985.768554282404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45985.768554282404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45985.768554282404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45985.768554282404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45985.768554282404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45985.768554282404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45985.768554282404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45985.768554282404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45985.768554282404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45985.768554282404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45985.768554282404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45985.768554282404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45985.768554282404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45985.768554282404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45985.768554282404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45985.768554282404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45985.768554282404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45985.768554282404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45985.768554282404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45985.768554282404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45985.768554282404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45985.768554282404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45985.768554282404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45985.768554282404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45985.768554282404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45985.768554282404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45985.768554282404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45985.768554282404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45985.768554282404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45985.768554282404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45985.768554282404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45985.768554282404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45985.768554282404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45985.768554282404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45985.768554282404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45985.768554282404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45985.768554282404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45985.768554282404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45985.768554282404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45985.768554282404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45985.768554282404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45985.768554282404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45985.768554282404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45985.768554282404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45985.768554282404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45985.768554282404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45985.768554282404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45985.768554282404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45985.768554282404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45985.768554282404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45985.768554282404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45985.768554282404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45985.768554282404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45985.768554282404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45985.768554282404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45985.768554282404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45985.768554282404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45985.768554282404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45985.768554282404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45985.768554282404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45985.768554282404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45985.768554282404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45985.768554282404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45985.768554282404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45985.768554282404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45985.768554282404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45985.768554282404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45985.768554282404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45985.768554282404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45985.768554282404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45985.768554282404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45985.768554282404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45985.768554282404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45985.768554282404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45985.768554282404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45985.768554282404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45985.768554282404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45985.768554282404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45985.768554282404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45985.768554282404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45985.768554282404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45985.768554282404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45985.768554282404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45985.768554282404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45985.768554282404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45985.768554282404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45985.768554282404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45985.768554282404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45985.768554282404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45985.768554282404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45985.768554282404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45985.768554282404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45985.768554282404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45985.768554282404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45985.768554282404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45985.768554282404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45985.768554282404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45985.768554282404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45985.768554282404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45985.768554282404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45985.768554282404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45985.768554282404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45985.768554282404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45985.768554282404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45985.768554282404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45985.768554282404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45985.768554282404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45985.768554282404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45985.768554282404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45985.768554282404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45985.768554282404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45985.768554282404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45985.768554282404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45985.768554282404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45985.768554282404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45985.768554282404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45985.768554282404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45985.768554282404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45985.768554282404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45985.768554282404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45985.768554282404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45985.768554282404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45985.768554282404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45985.768554282404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45985.768554282404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45985.768554282404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45985.768554282404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45985.768554282404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45985.768554282404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45985.768554282404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45985.768554282404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45985.768554282404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45985.768554282404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45985.768554282404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45985.768554282404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45985.768554282404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45985.768554282404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45985.768554282404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45985.768554282404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45985.768554282404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45985.768554282404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45985.768554282404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45985.768554282404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45985.768554282404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45985.768554282404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45985.768554282404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45985.768554282404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45985.768554282404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45985.768554282404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45985.768554282404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45985.768554282404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45985.768554282404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45985.768554282404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45985.768554282404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45985.768554282404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45985.768554282404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45985.768554282404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45985.768554282404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45985.768554282404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45985.768554282404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45985.768554282404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45985.768554282404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45985.768554282404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45985.768554282404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45985.768554282404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45985.768554282404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45985.768554282404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45985.768554282404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45985.768554282404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45985.768554282404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45985.768554282404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45985.768554282404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45985.768554282404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45985.768554282404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45985.768554282404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45985.768554282404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45985.768554282404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45985.768554282404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45985.768554282404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45985.768554282404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45985.768554282404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45985.768554282404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45985.768554282404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45985.768554282404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45985.768554282404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45985.768554282404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45985.768554282404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45985.768554282404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45985.768554282404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45985.768554282404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45985.768554282404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45985.768554282404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45985.768554282404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45985.768554282404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45985.768554282404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45985.768554282404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45985.768554282404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45985.768554282404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45985.768554282404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45985.768554282404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45985.768554282404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45985.768554282404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45985.768554282404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45985.768554282404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45985.768554282404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45985.768554282404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45985.768554282404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45985.768554282404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45985.768554282404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45985.768554282404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45985.768554282404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45985.768554282404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45985.768554282404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45985.768554282404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45985.768554282404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45985.768554282404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45985.768554282404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45985.768554282404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45985.768554282404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45985.768554282404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45985.768554282404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45985.768554282404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45985.768554282404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45985.768554282404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45985.768554282404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45985.768554282404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45985.768554282404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45985.768554282404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45985.768554282404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45985.768554282404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45985.768554282404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45985.768554282404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45985.768554282404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45985.768554282404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45985.768554282404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45985.768554282404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45985.768554282404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45985.768554282404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45985.768554282404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45985.768554282404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45985.768554282404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45985.768554282404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45985.768554282404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45985.768554282404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45985.768554282404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45985.768554282404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45985.768554282404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45985.768554282404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45985.768554282404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45985.768554282404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45985.768554282404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45985.768554282404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45985.768554282404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45985.768554282404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45985.768554282404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45985.768554282404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45985.768554282404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45985.768554282404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45985.768554282404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45985.768554282404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45985.768554282404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45985.768554282404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45985.768554282404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45985.768554282404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45985.768554282404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45985.768554282404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45985.768554282404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45985.768554282404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45985.768554282404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45985.768554282404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45985.768554282404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45985.768554282404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45985.768554282404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45985.768554282404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45985.768554282404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45985.768554282404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45985.768554282404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45985.768554282404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45985.768554282404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45985.768554282404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45985.768554282404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45985.768554282404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45985.768554282404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45985.768554282404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45985.768554282404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45985.768554282404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45985.768554282404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45985.768554282404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45985.768554282404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45985.768554282404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45985.768554282404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45985.768554282404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45985.768554282404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45985.768554282404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45985.768554282404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45985.768554282404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45985.768554282404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45985.768554282404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45985.768554282404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45985.768554282404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45985.768554282404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45985.768554282404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45985.768554282404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45985.768554282404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45985.768554282404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45985.768554282404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45985.768554282404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45985.768554282404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45985.768554282404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45985.768554282404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45985.768554282404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45985.768554282404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45985.768554282404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45985.768554282404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45985.768554282404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45985.768554282404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45985.768554282404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45985.768554282404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45985.768554282404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45985.768554282404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45985.768554282404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45985.768554282404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45985.768554282404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45985.768554282404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45985.768554282404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45985.768554282404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45985.768554282404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45985.768554282404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45985.768554282404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45985.768554282404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45985.768554282404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45985.768554282404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45985.768554282404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45985.768554282404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45985.768554282404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45985.768554282404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45985.768554282404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45985.768554282404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45985.768554282404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45985.768554282404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45985.768554282404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45985.768554282404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45985.768554282404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45985.768554282404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45985.768554282404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45985.768554282404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45985.768554282404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45985.768554282404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45985.768554282404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45985.768554282404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45985.768554282404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45985.768554282404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45985.768554282404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45985.768554282404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45985.768554282404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45985.768554282404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45985.768554282404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45985.768554282404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45985.768554282404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45985.768554282404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45985.768554282404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45985.768554282404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45985.768554282404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45985.768554282404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45985.768554282404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45985.768554282404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45985.768554282404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45985.768554282404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45985.768554282404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45985.768554282404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45985.768554282404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45985.768554282404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45985.768554282404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45985.768554282404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45985.768554282404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45985.768554282404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45985.768554282404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45985.768554282404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45985.768554282404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45985.768554282404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45985.768554282404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45985.768554282404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45985.768554282404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45985.768554282404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45985.768554282404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45985.768554282404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45985.768554282404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45985.768554282404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45985.768554282404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45985.768554282404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45985.768554282404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45985.768554282404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45985.768554282404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45985.768554282404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45985.768554282404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45985.768554282404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45985.768554282404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45985.768554282404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45985.768554282404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45985.768554282404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45985.768554282404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45985.768554282404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45985.768554282404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45985.768554282404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45985.768554282404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45985.768554282404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45985.768554282404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45985.768554282404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45985.768554282404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45985.768554282404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45985.768554282404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45985.768554282404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45985.768554282404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45985.768554282404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45985.768554282404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45985.768554282404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45985.768554282404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45985.768554282404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45985.768554282404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45985.768554282404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45985.768554282404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45985.768554282404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45985.768554282404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45985.768554282404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45985.768554282404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45985.768554282404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45985.768554282404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45985.768554282404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45985.768554282404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45985.768554282404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45985.768554282404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45985.768554282404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45985.768554282404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45985.768554282404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45985.768554282404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45985.768554282404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45985.768554282404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45985.768554282404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45985.768554282404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45985.768554282404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45985.768554282404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45985.768554282404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45985.768554282404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45985.768554282404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45985.768554282404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45985.768554282404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45985.768554282404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45985.768554282404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45985.768554282404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45985.768554282404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45985.768554282404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45985.768554282404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45985.768554282404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45985.768554282404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45985.768554282404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45985.768554282404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45985.768554282404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45985.768554282404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45985.768554282404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45985.768554282404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45985.768554282404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45985.768554282404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45985.768554282404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45985.768554282404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45985.768554282404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45985.768554282404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45985.768554282404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45985.768554282404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45985.768554282404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45985.768554282404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45985.768554282404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45985.768554282404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45985.768554282404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45985.768554282404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45985.768554282404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45985.768554282404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45985.768554282404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45985.768554282404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45985.768554282404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45985.768554282404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45985.768554282404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45985.768554282404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45985.768554282404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45985.768554282404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45985.768554282404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45985.768554282404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45985.768554282404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45985.768554282404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45985.768554282404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45985.768554282404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45985.768554282404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45985.768554282404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45985.768554282404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45985.768554282404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45985.768554282404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45985.768554282404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45985.768554282404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45985.768554282404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45985.768554282404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45985.768554282404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45985.768554282404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45985.768554282404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45985.768554282404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45985.768554282404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45985.768554282404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45985.768554282404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45985.768554282404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45985.768554282404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45985.768554282404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45985.768554282404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45985.768554282404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45985.768554282404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45985.768554282404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45985.768554282404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45985.768554282404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45985.768554282404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45985.768554282404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45985.768554282404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45985.768554282404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45985.768554282404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45985.768554282404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45985.768554282404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45985.768554282404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45985.768554282404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45985.768554282404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45985.768554282404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45985.768554282404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45985.768554282404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45985.768554282404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45985.768554282404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45985.768554282404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45985.768554282404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45985.768554282404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45985.768554282404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45985.768554282404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45985.768554282404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45985.768554282404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45985.768554282404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45985.768554282404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45985.768554282404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45985.768554282404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45985.768554282404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45985.768554282404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45985.768554282404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45985.768554282404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45985.768554282404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45985.768554282404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45985.768554282404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45985.768554282404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45985.768554282404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45985.768554282404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45985.768554282404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45985.768554282404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45985.768554282404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45985.768554282404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45985.768554282404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45985.768554282404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45985.768554282404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45985.768554282404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45985.768554282404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45985.768554282404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45985.768554282404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45985.768554282404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45985.768554282404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45985.768554282404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45985.768554282404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45985.768554282404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45985.768554282404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45985.768554282404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45985.768554282404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45985.768554282404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45985.768554282404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45985.768554282404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45985.768554282404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45985.768554282404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45985.768554282404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45985.768554282404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45985.768554282404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45985.768554282404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45985.768554282404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45985.768554282404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45985.768554282404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45985.768554282404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45985.768554282404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45985.768554282404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45985.768554282404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45985.768554282404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45985.768554282404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45985.768554282404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45985.768554282404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45985.768554282404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45985.768554282404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45985.768554282404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45985.768554282404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45985.768554282404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45985.768554282404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45985.768554282404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45985.768554282404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45985.768554282404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45985.768554282404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45985.768554282404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45985.768554282404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45985.768554282404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45985.768554282404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45985.768554282404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45985.768554282404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45985.768554282404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45985.768554282404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45985.768554282404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45985.768554282404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45985.768554282404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45985.768554282404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45985.768554282404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45985.768554282404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45985.768554282404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45985.768554282404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45985.768554282404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45985.768554282404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45985.768554282404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45985.768554282404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45985.768554282404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45985.768554282404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45985.768554282404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45985.768554282404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45985.768554282404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45985.768554282404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45985.768554282404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45985.768554282404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45985.768554282404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45985.768554282404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45985.768554282404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45985.768554282404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45985.768554282404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45985.768554282404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45985.768554282404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45985.768554282404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45985.768554282404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45985.768554282404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45985.768554282404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45985.768554282404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45985.768554282404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45985.768554282404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45985.768554282404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45985.768554282404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45985.768554282404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45985.768554282404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45985.768554282404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45985.768554282404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45985.768554282404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45985.768554282404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45985.768554282404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45985.768554282404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45985.768554282404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45985.768554282404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45985.768554282404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45985.768554282404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45985.768554282404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45985.768554282404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45985.768554282404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45985.768554282404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282.28783668980759</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37635</v>
      </c>
      <c r="E3" s="94" t="s">
        <v>39021</v>
      </c>
      <c r="F3" s="95"/>
      <c r="G3" s="96">
        <f t="shared" ref="G3:G9" ca="1" si="0">IFERROR(NOW()-F3,"")</f>
        <v>45985.768554282404</v>
      </c>
      <c r="H3" s="95">
        <v>45985.637858796297</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29286</v>
      </c>
      <c r="E4" s="94" t="s">
        <v>39021</v>
      </c>
      <c r="F4" s="95">
        <v>45985.71435185185</v>
      </c>
      <c r="G4" s="96">
        <f t="shared" ca="1" si="0"/>
        <v>5.4202430554141756E-2</v>
      </c>
      <c r="H4" s="95">
        <v>45985.708391203705</v>
      </c>
      <c r="I4" s="113" t="str">
        <f>IFERROR(VLOOKUP(D4,DB!A:F,6,0),"")</f>
        <v>SCECO</v>
      </c>
      <c r="J4" s="113" t="str">
        <f>IFERROR(VLOOKUP(D4,DB!A:G,7,0),"")</f>
        <v>Good</v>
      </c>
      <c r="K4" s="97" t="s">
        <v>39115</v>
      </c>
      <c r="L4" s="91" t="str">
        <f>IFERROR(VLOOKUP(D4,DB!A:I,9,0),"")</f>
        <v>Latis</v>
      </c>
    </row>
    <row r="5" spans="1:16" ht="15" customHeight="1">
      <c r="A5" s="113"/>
      <c r="B5" s="113" t="str">
        <f>IFERROR(VLOOKUP(D5,DB!A:K,11,0),"")</f>
        <v/>
      </c>
      <c r="C5" s="93"/>
      <c r="D5" s="91"/>
      <c r="E5" s="94"/>
      <c r="F5" s="95"/>
      <c r="G5" s="96">
        <f t="shared" ca="1" si="0"/>
        <v>45985.768554282404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45985.768554282404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45985.768554282404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45985.768554282404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45985.768554282404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3" ca="1" si="1">IFERROR(NOW()-F10,"")</f>
        <v>45985.768554282404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45985.768554282404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45985.768554282404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45985.768554282404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45985.768554282404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45985.768554282404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45985.768554282404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45985.768554282404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45985.768554282404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45985.768554282404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45985.768554282404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45985.768554282404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45985.768554282404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45985.768554282404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45985.768554282404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45985.768554282404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45985.768554282404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45985.768554282404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45985.768554282404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45985.768554282404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45985.768554282404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45985.768554282404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45985.768554282404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45985.768554282404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45985.768554282404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45985.768554282404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45985.768554282404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45985.768554282404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45985.768554282404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45985.768554282404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45985.768554282404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45985.768554282404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45985.768554282404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45985.768554282404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45985.768554282404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45985.768554282404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45985.768554282404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45985.768554282404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45985.768554282404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45985.768554282404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45985.768554282404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45985.768554282404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45985.768554282404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45985.768554282404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45985.768554282404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45985.768554282404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45985.768554282404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45985.768554282404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45985.768554282404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45985.768554282404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45985.768554282404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45985.768554282404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45985.768554282404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45985.768554282404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45985.768554282404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45985.768554282404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45985.768554282404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45985.768554282404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45985.768554282404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45985.768554282404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45985.768554282404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45985.768554282404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45985.768554282404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45985.768554282404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2">IFERROR(NOW()-F74,"")</f>
        <v>45985.768554282404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45985.768554282404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45985.768554282404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45985.768554282404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45985.768554282404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45985.768554282404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45985.768554282404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45985.768554282404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45985.768554282404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45985.768554282404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45985.768554282404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45985.768554282404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45985.768554282404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45985.768554282404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45985.768554282404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45985.768554282404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45985.768554282404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45985.768554282404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45985.768554282404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45985.768554282404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45985.768554282404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45985.768554282404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45985.768554282404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45985.768554282404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45985.768554282404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45985.768554282404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45985.768554282404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45985.768554282404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45985.768554282404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45985.768554282404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45985.768554282404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45985.768554282404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45985.768554282404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45985.768554282404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45985.768554282404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45985.768554282404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45985.768554282404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45985.768554282404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45985.768554282404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45985.768554282404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45985.768554282404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45985.768554282404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45985.768554282404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45985.768554282404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45985.768554282404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45985.768554282404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45985.768554282404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45985.768554282404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45985.768554282404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45985.768554282404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45985.768554282404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45985.768554282404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45985.768554282404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45985.768554282404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45985.768554282404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45985.768554282404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45985.768554282404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45985.768554282404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45985.768554282404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45985.768554282404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45985.768554282404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45985.768554282404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45985.768554282404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45985.768554282404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3">IFERROR(NOW()-F138,"")</f>
        <v>45985.768554282404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45985.768554282404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45985.768554282404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45985.768554282404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45985.768554282404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45985.768554282404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45985.768554282404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45985.768554282404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45985.768554282404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45985.768554282404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45985.768554282404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45985.768554282404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45985.768554282404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45985.768554282404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45985.768554282404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45985.768554282404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45985.768554282404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45985.768554282404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45985.768554282404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45985.768554282404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45985.768554282404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45985.768554282404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45985.768554282404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45985.768554282404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45985.768554282404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45985.768554282404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45985.768554282404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45985.768554282404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45985.768554282404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45985.768554282404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45985.768554282404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45985.768554282404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45985.768554282404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45985.768554282404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45985.768554282404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45985.768554282404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45985.768554282404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45985.768554282404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45985.768554282404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45985.768554282404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45985.768554282404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45985.768554282404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45985.768554282404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45985.768554282404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45985.768554282404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45985.768554282404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45985.768554282404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45985.768554282404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45985.768554282404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45985.768554282404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45985.768554282404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45985.768554282404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45985.768554282404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45985.768554282404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45985.768554282404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45985.768554282404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45985.768554282404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45985.768554282404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45985.768554282404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45985.768554282404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45985.768554282404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45985.768554282404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45985.768554282404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45985.768554282404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4">IFERROR(NOW()-F202,"")</f>
        <v>45985.768554282404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45985.768554282404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45985.768554282404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45985.768554282404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45985.768554282404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45985.768554282404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45985.768554282404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45985.768554282404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45985.768554282404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45985.768554282404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45985.768554282404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45985.768554282404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45985.768554282404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45985.768554282404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45985.768554282404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45985.768554282404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45985.768554282404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45985.768554282404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45985.768554282404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45985.768554282404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45985.768554282404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45985.768554282404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45985.768554282404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45985.768554282404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45985.768554282404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45985.768554282404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45985.768554282404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45985.768554282404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45985.768554282404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45985.768554282404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45985.768554282404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45985.768554282404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45985.768554282404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45985.768554282404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45985.768554282404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45985.768554282404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45985.768554282404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45985.768554282404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45985.768554282404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45985.768554282404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45985.768554282404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45985.768554282404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45985.768554282404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45985.768554282404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45985.768554282404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45985.768554282404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45985.768554282404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45985.768554282404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45985.768554282404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45985.768554282404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45985.768554282404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45985.768554282404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45985.768554282404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45985.768554282404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45985.768554282404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45985.768554282404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45985.768554282404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45985.768554282404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45985.768554282404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45985.768554282404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45985.768554282404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45985.768554282404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45985.768554282404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45985.768554282404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5">IFERROR(NOW()-F266,"")</f>
        <v>45985.768554282404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45985.768554282404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45985.768554282404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45985.768554282404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45985.768554282404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45985.768554282404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45985.768554282404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45985.768554282404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45985.768554282404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45985.768554282404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45985.768554282404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45985.768554282404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45985.768554282404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45985.768554282404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45985.768554282404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45985.768554282404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45985.768554282404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45985.768554282404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45985.768554282404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45985.768554282404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45985.768554282404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45985.768554282404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45985.768554282404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45985.768554282404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45985.768554282404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45985.768554282404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45985.768554282404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45985.768554282404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45985.768554282404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45985.768554282404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45985.768554282404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45985.768554282404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45985.768554282404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45985.768554282404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45985.768554282404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45985.768554282404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45985.768554282404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45985.768554282404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45985.768554282404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45985.768554282404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45985.768554282404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45985.768554282404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45985.768554282404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45985.768554282404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45985.768554282404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45985.768554282404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45985.768554282404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45985.768554282404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45985.768554282404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45985.768554282404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45985.768554282404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45985.768554282404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45985.768554282404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45985.768554282404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45985.768554282404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45985.768554282404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45985.768554282404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45985.768554282404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45985.768554282404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45985.768554282404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45985.768554282404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45985.768554282404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45985.768554282404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45985.768554282404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75" ca="1" si="6">IFERROR(NOW()-F330,"")</f>
        <v>45985.768554282404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45985.768554282404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45985.768554282404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45985.768554282404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45985.768554282404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45985.768554282404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45985.768554282404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45985.768554282404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45985.768554282404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45985.768554282404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45985.768554282404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45985.768554282404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45985.768554282404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45985.768554282404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45985.768554282404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45985.768554282404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45985.768554282404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45985.768554282404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45985.768554282404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45985.768554282404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45985.768554282404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45985.768554282404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45985.768554282404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45985.768554282404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45985.768554282404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45985.768554282404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45985.768554282404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45985.768554282404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45985.768554282404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45985.768554282404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45985.768554282404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45985.768554282404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45985.768554282404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45985.768554282404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45985.768554282404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45985.768554282404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45985.768554282404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45985.768554282404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45985.768554282404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45985.768554282404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45985.768554282404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45985.768554282404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45985.768554282404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45985.768554282404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45985.768554282404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45985.768554282404</v>
      </c>
      <c r="H375" s="95"/>
      <c r="I375" s="113" t="str">
        <f>IFERROR(VLOOKUP(D375,DB!A:F,6,0),"")</f>
        <v/>
      </c>
      <c r="J375" s="113" t="str">
        <f>IFERROR(VLOOKUP(D375,DB!A:G,7,0),"")</f>
        <v/>
      </c>
      <c r="K375" s="97"/>
      <c r="L375" s="91" t="str">
        <f>IFERROR(VLOOKUP(D375,DB!A:I,9,0),"")</f>
        <v/>
      </c>
    </row>
  </sheetData>
  <dataValidations count="2">
    <dataValidation allowBlank="1" showInputMessage="1" showErrorMessage="1" sqref="E1" xr:uid="{A4F81451-56CC-4543-9497-104C4E44EE4B}"/>
    <dataValidation type="list" allowBlank="1" showInputMessage="1" showErrorMessage="1" sqref="E2:E3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A8" sqref="A8: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93.936494097215473</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39101</v>
      </c>
      <c r="F3" s="38">
        <v>45926.188877314817</v>
      </c>
      <c r="G3" s="108">
        <f t="shared" ref="G3" ca="1" si="0">IFERROR(NOW()-F3,"")</f>
        <v>59.579676967587147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39101</v>
      </c>
      <c r="F4" s="110">
        <v>45948.661111111112</v>
      </c>
      <c r="G4" s="111">
        <f t="shared" ref="G4" ca="1" si="1">IFERROR(NOW()-F4,"")</f>
        <v>37.107443171291379</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4.3952556712902151</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45985.768554282404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45985.768554282404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45985.768554282404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45985.768554282404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45985.768554282404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45985.768554282404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45985.768554282404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45985.768554282404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45985.768554282404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45985.768554282404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45985.768554282404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45985.768554282404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45985.768554282404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45985.768554282404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45985.768554282404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45985.768554282404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45985.768554282404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45985.768554282404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45985.768554282404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45985.768554282404</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45985.768554282404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45985.768554282404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45985.768554282404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45985.768554282404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45985.768554282404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45985.768554282404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45985.768554282404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45985.768554282404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45985.768554282404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45985.768554282404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45985.768554282404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45985.768554282404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45985.768554282404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45985.768554282404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45985.768554282404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45985.768554282404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45985.768554282404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45985.768554282404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45985.768554282404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45985.768554282404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45985.768554282404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45985.768554282404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45985.768554282404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45985.768554282404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45985.768554282404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45985.768554282404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45985.768554282404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45985.768554282404</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45985.768553935188</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45985.768553935188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45985.768553935188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45985.768553935188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45985.768553935188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45985.768553935188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45985.768553935188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45985.768553935188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45985.768553935188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45985.768553935188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45985.768553935188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45985.768553935188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45985.768553935188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45985.768553935188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45985.768553935188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45985.768553935188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45985.768553935188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45985.768553935188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45985.768553935188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45985.768553935188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45985.768553935188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45985.768553935188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45985.768553935188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45985.768553935188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45985.768553935188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45985.768553935188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45985.768553935188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45985.768553935188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45985.768553935188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45985.768553935188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45985.768553935188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45985.768553935188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45985.768553935188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45985.768553935188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45985.768553935188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45985.768553935188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45985.768553935188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45985.768553935188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45985.768553935188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45985.768553935188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45985.768553935188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45985.768553935188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45985.768553935188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