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318" documentId="120_S{2AC9BD13-BADA-5192-A53E-5A8FF88502F6}" xr6:coauthVersionLast="47" xr6:coauthVersionMax="47" xr10:uidLastSave="{7479D025-A8CB-4F70-B2F9-996BA54F480D}"/>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7" i="4" l="1"/>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<sst xmlns="http://schemas.openxmlformats.org/spreadsheetml/2006/main" count="180264" uniqueCount="39119">
  <si>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</si>
  <si>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</si>
  <si>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</si>
  <si>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</si>
  <si>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</si>
  <si>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</si>
  <si>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</si>
  <si>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</si>
  <si>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</si>
  <si>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</si>
  <si>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</si>
  <si>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</si>
  <si>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</si>
  <si>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</si>
  <si>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</si>
  <si>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</si>
  <si>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</si>
  <si>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</si>
  <si>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</si>
  <si>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</si>
  <si>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</si>
  <si>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</si>
  <si>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</si>
  <si>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</si>
  <si>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</si>
  <si>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</si>
  <si>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</si>
  <si>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</si>
  <si>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</si>
  <si>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</si>
  <si>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</si>
  <si>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</si>
  <si>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</si>
  <si>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</si>
  <si>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</si>
  <si>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</si>
  <si>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</si>
  <si>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</si>
  <si>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</si>
  <si>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</si>
  <si>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</si>
  <si>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</si>
  <si>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</si>
  <si>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</si>
  <si>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</si>
  <si>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</si>
  <si>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</si>
  <si>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</si>
  <si>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</si>
  <si>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</si>
  <si>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</si>
  <si>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</si>
  <si>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</si>
  <si>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</si>
  <si>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</si>
  <si>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</si>
  <si>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</si>
  <si>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</si>
  <si>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</si>
  <si>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</si>
  <si>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</si>
  <si>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</si>
  <si>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</si>
  <si>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</si>
  <si>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</si>
  <si>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</si>
  <si>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</si>
  <si>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</si>
  <si>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</si>
  <si>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</si>
  <si>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</si>
  <si>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</si>
  <si>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</si>
  <si>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</si>
  <si>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</si>
  <si>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</si>
  <si>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</si>
  <si>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</si>
  <si>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</si>
  <si>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</si>
  <si>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</si>
  <si>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</si>
  <si>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</si>
  <si>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</si>
  <si>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</si>
  <si>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</si>
  <si>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</si>
  <si>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</si>
  <si>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</si>
  <si>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</si>
  <si>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</si>
  <si>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</si>
  <si>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</si>
  <si>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</si>
  <si>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</si>
  <si>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</si>
  <si>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</si>
  <si>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</si>
  <si>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</si>
  <si>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</si>
  <si>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</si>
  <si>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</si>
  <si>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</si>
  <si>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</si>
  <si>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</si>
  <si>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</si>
  <si>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</si>
  <si>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</si>
  <si>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</si>
  <si>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</si>
  <si>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</si>
  <si>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</si>
  <si>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</si>
  <si>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</si>
  <si>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</si>
  <si>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</si>
  <si>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</si>
  <si>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</si>
  <si>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</si>
  <si>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</si>
  <si>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</si>
  <si>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</si>
  <si>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</si>
  <si>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</si>
  <si>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</si>
  <si>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</si>
  <si>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</si>
  <si>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</si>
  <si>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</si>
  <si>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</si>
  <si>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</si>
  <si>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</si>
  <si>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</si>
  <si>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</si>
  <si>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</si>
  <si>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</si>
  <si>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</si>
  <si>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</si>
  <si>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</si>
  <si>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</si>
  <si>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</si>
  <si>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</si>
  <si>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</si>
  <si>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</si>
  <si>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</si>
  <si>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</si>
  <si>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</si>
  <si>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</si>
  <si>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</si>
  <si>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</si>
  <si>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</si>
  <si>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</si>
  <si>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</si>
  <si>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</si>
  <si>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</si>
  <si>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</si>
  <si>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</si>
  <si>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</si>
  <si>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</si>
  <si>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</si>
  <si>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</si>
  <si>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</si>
  <si>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</si>
  <si>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</si>
  <si>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</si>
  <si>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</si>
  <si>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</si>
  <si>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</si>
  <si>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</si>
  <si>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</si>
  <si>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</si>
  <si>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</si>
  <si>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</si>
  <si>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</si>
  <si>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</si>
  <si>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</si>
  <si>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</si>
  <si>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</si>
  <si>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</si>
  <si>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</si>
  <si>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</si>
  <si>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</si>
  <si>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</si>
  <si>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</si>
  <si>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</si>
  <si>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</si>
  <si>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</si>
  <si>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</si>
  <si>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</si>
  <si>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</si>
  <si>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</si>
  <si>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</si>
  <si>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</si>
  <si>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</si>
  <si>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</si>
  <si>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</si>
  <si>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</si>
  <si>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</si>
  <si>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</si>
  <si>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</si>
  <si>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</si>
  <si>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</si>
  <si>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</si>
  <si>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</si>
  <si>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</si>
  <si>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</si>
  <si>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</si>
  <si>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</si>
  <si>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</si>
  <si>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</si>
  <si>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</si>
  <si>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</si>
  <si>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</si>
  <si>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</si>
  <si>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</si>
  <si>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</si>
  <si>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</si>
  <si>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</si>
  <si>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</si>
  <si>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</si>
  <si>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</si>
  <si>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</si>
  <si>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</si>
  <si>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</si>
  <si>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</si>
  <si>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</si>
  <si>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</si>
  <si>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</si>
  <si>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</si>
  <si>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</si>
  <si>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</si>
  <si>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</si>
  <si>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</si>
  <si>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</si>
  <si>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</si>
  <si>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</si>
  <si>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</si>
  <si>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</si>
  <si>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</si>
  <si>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</si>
  <si>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</si>
  <si>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</si>
  <si>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</si>
  <si>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</si>
  <si>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</si>
  <si>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</si>
  <si>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</si>
  <si>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</si>
  <si>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</si>
  <si>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</si>
  <si>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</si>
  <si>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</si>
  <si>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</si>
  <si>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</si>
  <si>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</si>
  <si>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</si>
  <si>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</si>
  <si>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</si>
  <si>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</si>
  <si>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</si>
  <si>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</si>
  <si>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</si>
  <si>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</si>
  <si>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</si>
  <si>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</si>
  <si>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</si>
  <si>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</si>
  <si>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</si>
  <si>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</si>
  <si>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</si>
  <si>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</si>
  <si>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</si>
  <si>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</si>
  <si>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</si>
  <si>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</si>
  <si>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</si>
  <si>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</si>
  <si>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</si>
  <si>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</si>
  <si>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</si>
  <si>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</si>
  <si>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</si>
  <si>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</si>
  <si>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</si>
  <si>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</si>
  <si>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</si>
  <si>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</si>
  <si>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</si>
  <si>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</si>
  <si>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</si>
  <si>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</si>
  <si>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</si>
  <si>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</si>
  <si>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</si>
  <si>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</si>
  <si>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</si>
  <si>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</si>
  <si>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</si>
  <si>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</si>
  <si>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</si>
  <si>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</si>
  <si>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</si>
  <si>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</si>
  <si>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</si>
  <si>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</si>
  <si>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</si>
  <si>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</si>
  <si>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</si>
  <si>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</si>
  <si>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</si>
  <si>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</si>
  <si>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</si>
  <si>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</si>
  <si>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</si>
  <si>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</si>
  <si>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</si>
  <si>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</si>
  <si>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</si>
  <si>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</si>
  <si>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</si>
  <si>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</si>
  <si>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</si>
  <si>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</si>
  <si>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</si>
  <si>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</si>
  <si>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</si>
  <si>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</si>
  <si>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</si>
  <si>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</si>
  <si>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</si>
  <si>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</si>
  <si>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</si>
  <si>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</si>
  <si>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</si>
  <si>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</si>
  <si>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</si>
  <si>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</si>
  <si>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</si>
  <si>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</si>
  <si>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</si>
  <si>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</si>
  <si>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</si>
  <si>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</si>
  <si>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</si>
  <si>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</si>
  <si>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</si>
  <si>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</si>
  <si>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</si>
  <si>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</si>
  <si>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</si>
  <si>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</si>
  <si>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</si>
  <si>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</si>
  <si>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</si>
  <si>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</si>
  <si>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</si>
  <si>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</si>
  <si>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</si>
  <si>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</si>
  <si>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</si>
  <si>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</si>
  <si>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</si>
  <si>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</si>
  <si>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</si>
  <si>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</si>
  <si>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</si>
  <si>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</si>
  <si>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</si>
  <si>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</si>
  <si>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</si>
  <si>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</si>
  <si>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</si>
  <si>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</si>
  <si>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</si>
  <si>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</si>
  <si>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</si>
  <si>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</si>
  <si>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</si>
  <si>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</si>
  <si>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</si>
  <si>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</si>
  <si>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</si>
  <si>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</si>
  <si>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</si>
  <si>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</si>
  <si>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</si>
  <si>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</si>
  <si>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</si>
  <si>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</si>
  <si>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</si>
  <si>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</si>
  <si>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</si>
  <si>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</si>
  <si>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</si>
  <si>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</si>
  <si>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</si>
  <si>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</si>
  <si>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</si>
  <si>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</si>
  <si>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</si>
  <si>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</si>
  <si>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</si>
  <si>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</si>
  <si>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</si>
  <si>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</si>
  <si>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</si>
  <si>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</si>
  <si>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</si>
  <si>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</si>
  <si>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</si>
  <si>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</si>
  <si>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</si>
  <si>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</si>
  <si>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</si>
  <si>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</si>
  <si>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</si>
  <si>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</si>
  <si>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</si>
  <si>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</si>
  <si>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</si>
  <si>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</si>
  <si>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</si>
  <si>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</si>
  <si>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</si>
  <si>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</si>
  <si>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</si>
  <si>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</si>
  <si>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</si>
  <si>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</si>
  <si>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</si>
  <si>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</si>
  <si>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</si>
  <si>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</si>
  <si>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</si>
  <si>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</si>
  <si>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</si>
  <si>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</si>
  <si>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</si>
  <si>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</si>
  <si>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</si>
  <si>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</si>
  <si>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</si>
  <si>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</si>
  <si>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</si>
  <si>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</si>
  <si>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</si>
  <si>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</si>
  <si>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</si>
  <si>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</si>
  <si>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</si>
  <si>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</si>
  <si>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</si>
  <si>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</si>
  <si>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</si>
  <si>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</si>
  <si>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</si>
  <si>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</si>
  <si>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</si>
  <si>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</si>
  <si>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</si>
  <si>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</si>
  <si>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</si>
  <si>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</si>
  <si>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</si>
  <si>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</si>
  <si>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</si>
  <si>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</si>
  <si>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</si>
  <si>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</si>
  <si>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</si>
  <si>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</si>
  <si>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</si>
  <si>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</si>
  <si>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</si>
  <si>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</si>
  <si>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</si>
  <si>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</si>
  <si>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</si>
  <si>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</si>
  <si>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</si>
  <si>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</si>
  <si>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</si>
  <si>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</si>
  <si>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</si>
  <si>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</si>
  <si>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</si>
  <si>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</si>
  <si>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</si>
  <si>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</si>
  <si>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</si>
  <si>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</si>
  <si>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</si>
  <si>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</si>
  <si>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</si>
  <si>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</si>
  <si>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</si>
  <si>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</si>
  <si>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</si>
  <si>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</si>
  <si>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</si>
  <si>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</si>
  <si>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</si>
  <si>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</si>
  <si>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</si>
  <si>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</si>
  <si>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</si>
  <si>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</si>
  <si>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</si>
  <si>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</si>
  <si>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</si>
  <si>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</si>
  <si>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</si>
  <si>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</si>
  <si>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</si>
  <si>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</si>
  <si>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</si>
  <si>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</si>
  <si>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</si>
  <si>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</si>
  <si>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</si>
  <si>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</si>
  <si>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</si>
  <si>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</si>
  <si>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</si>
  <si>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</si>
  <si>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</si>
  <si>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</si>
  <si>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</si>
  <si>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</si>
  <si>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</si>
  <si>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</si>
  <si>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</si>
  <si>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</si>
  <si>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</si>
  <si>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</si>
  <si>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</si>
  <si>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</si>
  <si>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</si>
  <si>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</si>
  <si>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</si>
  <si>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</si>
  <si>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</si>
  <si>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</si>
  <si>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</si>
  <si>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</si>
  <si>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</si>
  <si>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</si>
  <si>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</si>
  <si>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</si>
  <si>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</si>
  <si>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</si>
  <si>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</si>
  <si>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</si>
  <si>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</si>
  <si>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</si>
  <si>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</si>
  <si>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</si>
  <si>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</si>
  <si>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</si>
  <si>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</si>
  <si>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</si>
  <si>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</si>
  <si>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</si>
  <si>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</si>
  <si>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</si>
  <si>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</si>
  <si>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</si>
  <si>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</si>
  <si>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</si>
  <si>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</si>
  <si>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</si>
  <si>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</si>
  <si>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</si>
  <si>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</si>
  <si>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</si>
  <si>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</si>
  <si>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</si>
  <si>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</si>
  <si>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</si>
  <si>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</si>
  <si>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</si>
  <si>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</si>
  <si>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</si>
  <si>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</si>
  <si>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</si>
  <si>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</si>
  <si>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</si>
  <si>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</si>
  <si>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</si>
  <si>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</si>
  <si>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</si>
  <si>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</si>
  <si>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</si>
  <si>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</si>
  <si>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</si>
  <si>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</si>
  <si>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</si>
  <si>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</si>
  <si>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</si>
  <si>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</si>
  <si>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</si>
  <si>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</si>
  <si>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</si>
  <si>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</si>
  <si>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</si>
  <si>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</si>
  <si>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</si>
  <si>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</si>
  <si>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</si>
  <si>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</si>
  <si>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</si>
  <si>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</si>
  <si>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</si>
  <si>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</si>
  <si>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</si>
  <si>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</si>
  <si>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</si>
  <si>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</si>
  <si>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</si>
  <si>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</si>
  <si>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</si>
  <si>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</si>
  <si>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</si>
  <si>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</si>
  <si>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</si>
  <si>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</si>
  <si>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</si>
  <si>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</si>
  <si>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</si>
  <si>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</si>
  <si>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</si>
  <si>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</si>
  <si>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</si>
  <si>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</si>
  <si>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</si>
  <si>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</si>
  <si>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</si>
  <si>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</si>
  <si>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</si>
  <si>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</si>
  <si>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</si>
  <si>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</si>
  <si>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</si>
  <si>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</si>
  <si>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</si>
  <si>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</si>
  <si>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</si>
  <si>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</si>
  <si>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</si>
  <si>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</si>
  <si>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</si>
  <si>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</si>
  <si>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</si>
  <si>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</si>
  <si>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</si>
  <si>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</si>
  <si>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</si>
  <si>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</si>
  <si>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</si>
  <si>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</si>
  <si>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</si>
  <si>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</si>
  <si>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</si>
  <si>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</si>
  <si>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</si>
  <si>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</si>
  <si>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</si>
  <si>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</si>
  <si>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</si>
  <si>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</si>
  <si>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</si>
  <si>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</si>
  <si>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</si>
  <si>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</si>
  <si>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</si>
  <si>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</si>
  <si>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</si>
  <si>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</si>
  <si>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</si>
  <si>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</si>
  <si>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</si>
  <si>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</si>
  <si>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</si>
  <si>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</si>
  <si>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</si>
  <si>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</si>
  <si>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</si>
  <si>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</si>
  <si>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</si>
  <si>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</si>
  <si>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</si>
  <si>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</si>
  <si>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</si>
  <si>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</si>
  <si>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</si>
  <si>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</si>
  <si>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</si>
  <si>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</si>
  <si>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</si>
  <si>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</si>
  <si>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</si>
  <si>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</si>
  <si>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</si>
  <si>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</si>
  <si>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</si>
  <si>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</si>
  <si>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</si>
  <si>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</si>
  <si>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</si>
  <si>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</si>
  <si>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</si>
  <si>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</si>
  <si>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</si>
  <si>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</si>
  <si>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</si>
  <si>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</si>
  <si>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</si>
  <si>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</si>
  <si>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</si>
  <si>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</si>
  <si>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</si>
  <si>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</si>
  <si>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</si>
  <si>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</si>
  <si>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</si>
  <si>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</si>
  <si>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</si>
  <si>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</si>
  <si>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</si>
  <si>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</si>
  <si>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</si>
  <si>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</si>
  <si>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</si>
  <si>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</si>
  <si>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</si>
  <si>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</si>
  <si>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</si>
  <si>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</si>
  <si>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</si>
  <si>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</si>
  <si>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</si>
  <si>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</si>
  <si>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</si>
  <si>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</si>
  <si>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</si>
  <si>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</si>
  <si>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</si>
  <si>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</si>
  <si>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</si>
  <si>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</si>
  <si>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</si>
  <si>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</si>
  <si>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</si>
  <si>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</si>
  <si>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</si>
  <si>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</si>
  <si>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</si>
  <si>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</si>
  <si>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</si>
  <si>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</si>
  <si>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</si>
  <si>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</si>
  <si>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</si>
  <si>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</si>
  <si>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</si>
  <si>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</si>
  <si>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</si>
  <si>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</si>
  <si>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</si>
  <si>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</si>
  <si>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</si>
  <si>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</si>
  <si>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</si>
  <si>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</si>
  <si>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</si>
  <si>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</si>
  <si>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</si>
  <si>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</si>
  <si>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</si>
  <si>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</si>
  <si>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</si>
  <si>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</si>
  <si>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</si>
  <si>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</si>
  <si>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</si>
  <si>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</si>
  <si>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</si>
  <si>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</si>
  <si>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</si>
  <si>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</si>
  <si>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</si>
  <si>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</si>
  <si>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</si>
  <si>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</si>
  <si>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</si>
  <si>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</si>
  <si>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</si>
  <si>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</si>
  <si>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</si>
  <si>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</si>
  <si>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</si>
  <si>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</si>
  <si>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</si>
  <si>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</si>
  <si>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</si>
  <si>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</si>
  <si>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</si>
  <si>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</si>
  <si>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</si>
  <si>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</si>
  <si>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</si>
  <si>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</si>
  <si>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</si>
  <si>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</si>
  <si>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</si>
  <si>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</si>
  <si>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</si>
  <si>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</si>
  <si>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</si>
  <si>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</si>
  <si>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</si>
  <si>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</si>
  <si>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</si>
  <si>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</si>
  <si>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</si>
  <si>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</si>
  <si>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</si>
  <si>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</si>
  <si>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</si>
  <si>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</si>
  <si>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</si>
  <si>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</si>
  <si>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</si>
  <si>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</si>
  <si>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</si>
  <si>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</si>
  <si>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</si>
  <si>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</si>
  <si>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</si>
  <si>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</si>
  <si>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</si>
  <si>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</si>
  <si>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</si>
  <si>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</si>
  <si>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</si>
  <si>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</si>
  <si>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</si>
  <si>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</si>
  <si>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</si>
  <si>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</si>
  <si>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</si>
  <si>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</si>
  <si>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</si>
  <si>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</si>
  <si>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</si>
  <si>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</si>
  <si>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</si>
  <si>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</si>
  <si>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</si>
  <si>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</si>
  <si>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</si>
  <si>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</si>
  <si>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</si>
  <si>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</si>
  <si>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</si>
  <si>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</si>
  <si>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</si>
  <si>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</si>
  <si>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</si>
  <si>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</si>
  <si>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</si>
  <si>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</si>
  <si>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</si>
  <si>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</si>
  <si>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</si>
  <si>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</si>
  <si>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</si>
  <si>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</si>
  <si>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</si>
  <si>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</si>
  <si>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</si>
  <si>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</si>
  <si>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</si>
  <si>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</si>
  <si>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</si>
  <si>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</si>
  <si>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</si>
  <si>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</si>
  <si>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</si>
  <si>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</si>
  <si>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</si>
  <si>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</si>
  <si>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</si>
  <si>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</si>
  <si>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</si>
  <si>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</si>
  <si>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</si>
  <si>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</si>
  <si>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</si>
  <si>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</si>
  <si>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</si>
  <si>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</si>
  <si>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</si>
  <si>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</si>
  <si>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</si>
  <si>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</si>
  <si>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</si>
  <si>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</si>
  <si>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</si>
  <si>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</si>
  <si>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</si>
  <si>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</si>
  <si>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</si>
  <si>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</si>
  <si>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</si>
  <si>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</si>
  <si>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</si>
  <si>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</si>
  <si>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</si>
  <si>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</si>
  <si>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</si>
  <si>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</si>
  <si>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</si>
  <si>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</si>
  <si>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</si>
  <si>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</si>
  <si>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</si>
  <si>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</si>
  <si>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</si>
  <si>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</si>
  <si>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</si>
  <si>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</si>
  <si>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</si>
  <si>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</si>
  <si>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</si>
  <si>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</si>
  <si>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</si>
  <si>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</si>
  <si>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</si>
  <si>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</si>
  <si>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</si>
  <si>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</si>
  <si>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</si>
  <si>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</si>
  <si>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</si>
  <si>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</si>
  <si>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</si>
  <si>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</si>
  <si>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</si>
  <si>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</si>
  <si>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</si>
  <si>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</si>
  <si>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</si>
  <si>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</si>
  <si>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</si>
  <si>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</si>
  <si>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</si>
  <si>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</si>
  <si>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</si>
  <si>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</si>
  <si>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</si>
  <si>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</si>
  <si>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</si>
  <si>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</si>
  <si>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</si>
  <si>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</si>
  <si>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</si>
  <si>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</si>
  <si>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</si>
  <si>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</si>
  <si>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</si>
  <si>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</si>
  <si>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</si>
  <si>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</si>
  <si>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</si>
  <si>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</si>
  <si>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</si>
  <si>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</si>
  <si>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</si>
  <si>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</si>
  <si>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</si>
  <si>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</si>
  <si>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</si>
  <si>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</si>
  <si>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</si>
  <si>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</si>
  <si>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</si>
  <si>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</si>
  <si>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</si>
  <si>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</si>
  <si>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</si>
  <si>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</si>
  <si>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</si>
  <si>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</si>
  <si>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</si>
  <si>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</si>
  <si>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</si>
  <si>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</si>
  <si>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</si>
  <si>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</si>
  <si>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</si>
  <si>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</si>
  <si>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</si>
  <si>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</si>
  <si>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</si>
  <si>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</si>
  <si>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</si>
  <si>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</si>
  <si>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</si>
  <si>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</si>
  <si>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</si>
  <si>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</si>
  <si>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</si>
  <si>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</si>
  <si>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</si>
  <si>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</si>
  <si>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</si>
  <si>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</si>
  <si>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</si>
  <si>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</si>
  <si>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</si>
  <si>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</si>
  <si>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</si>
  <si>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</si>
  <si>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</si>
  <si>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</si>
  <si>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</si>
  <si>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</si>
  <si>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</si>
  <si>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</si>
  <si>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</si>
  <si>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</si>
  <si>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</si>
  <si>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</si>
  <si>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</si>
  <si>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</si>
  <si>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</si>
  <si>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</si>
  <si>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</si>
  <si>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</si>
  <si>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</si>
  <si>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</si>
  <si>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</si>
  <si>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</si>
  <si>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</si>
  <si>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</si>
  <si>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</si>
  <si>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</si>
  <si>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</si>
  <si>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</si>
  <si>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</si>
  <si>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</si>
  <si>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</si>
  <si>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</si>
  <si>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</si>
  <si>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</si>
  <si>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</si>
  <si>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</si>
  <si>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</si>
  <si>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</si>
  <si>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</si>
  <si>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</si>
  <si>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</si>
  <si>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</si>
  <si>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</si>
  <si>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</si>
  <si>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</si>
  <si>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</si>
  <si>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</si>
  <si>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</si>
  <si>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</si>
  <si>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</si>
  <si>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</si>
  <si>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</si>
  <si>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</si>
  <si>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</si>
  <si>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</si>
  <si>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</si>
  <si>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</si>
  <si>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</si>
  <si>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</si>
  <si>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</si>
  <si>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</si>
  <si>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</si>
  <si>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</si>
  <si>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</si>
  <si>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</si>
  <si>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</si>
  <si>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</si>
  <si>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</si>
  <si>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</si>
  <si>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</si>
  <si>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</si>
  <si>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</si>
  <si>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</si>
  <si>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</si>
  <si>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</si>
  <si>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</si>
  <si>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</si>
  <si>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</si>
  <si>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</si>
  <si>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</si>
  <si>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</si>
  <si>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</si>
  <si>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</si>
  <si>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</si>
  <si>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</si>
  <si>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</si>
  <si>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</si>
  <si>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</si>
  <si>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</si>
  <si>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</si>
  <si>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</si>
  <si>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</si>
  <si>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</si>
  <si>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</si>
  <si>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</si>
  <si>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</si>
  <si>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</si>
  <si>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</si>
  <si>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</si>
  <si>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</si>
  <si>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</si>
  <si>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</si>
  <si>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</si>
  <si>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</si>
  <si>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</si>
  <si>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</si>
  <si>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</si>
  <si>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</si>
  <si>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</si>
  <si>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</si>
  <si>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</si>
  <si>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</si>
  <si>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</si>
  <si>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</si>
  <si>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</si>
  <si>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</si>
  <si>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</si>
  <si>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</si>
  <si>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</si>
  <si>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</si>
  <si>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</si>
  <si>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</si>
  <si>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</si>
  <si>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</si>
  <si>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</si>
  <si>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</si>
  <si>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</si>
  <si>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</si>
  <si>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</si>
  <si>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</si>
  <si>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</si>
  <si>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</si>
  <si>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</si>
  <si>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</si>
  <si>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</si>
  <si>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</si>
  <si>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</si>
  <si>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</si>
  <si>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</si>
  <si>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</si>
  <si>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</si>
  <si>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</si>
  <si>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</si>
  <si>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</si>
  <si>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</si>
  <si>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</si>
  <si>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</si>
  <si>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</si>
  <si>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</si>
  <si>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</si>
  <si>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</si>
  <si>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</si>
  <si>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</si>
  <si>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</si>
  <si>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</si>
  <si>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</si>
  <si>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</si>
  <si>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</si>
  <si>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</si>
  <si>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</si>
  <si>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</si>
  <si>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</si>
  <si>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</si>
  <si>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</si>
  <si>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</si>
  <si>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</si>
  <si>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</si>
  <si>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</si>
  <si>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</si>
  <si>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</si>
  <si>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</si>
  <si>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</si>
  <si>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</si>
  <si>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</si>
  <si>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</si>
  <si>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</si>
  <si>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</si>
  <si>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</si>
  <si>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</si>
  <si>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</si>
  <si>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</si>
  <si>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</si>
  <si>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</si>
  <si>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</si>
  <si>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</si>
  <si>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</si>
  <si>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</si>
  <si>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</si>
  <si>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</si>
  <si>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</si>
  <si>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</si>
  <si>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</si>
  <si>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</si>
  <si>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</si>
  <si>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</si>
  <si>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</si>
  <si>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</si>
  <si>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</si>
  <si>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</si>
  <si>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</si>
  <si>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</si>
  <si>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</si>
  <si>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</si>
  <si>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</si>
  <si>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</si>
  <si>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</si>
  <si>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</si>
  <si>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</si>
  <si>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</si>
  <si>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</si>
  <si>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</si>
  <si>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</si>
  <si>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</si>
  <si>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</si>
  <si>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</si>
  <si>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</si>
  <si>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</si>
  <si>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</si>
  <si>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</si>
  <si>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</si>
  <si>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</si>
  <si>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</si>
  <si>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</si>
  <si>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</si>
  <si>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</si>
  <si>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</si>
  <si>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</si>
  <si>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</si>
  <si>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</si>
  <si>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</si>
  <si>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</si>
  <si>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</si>
  <si>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</si>
  <si>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</si>
  <si>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</si>
  <si>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</si>
  <si>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</si>
  <si>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</si>
  <si>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</si>
  <si>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</si>
  <si>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</si>
  <si>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</si>
  <si>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</si>
  <si>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</si>
  <si>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</si>
  <si>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</si>
  <si>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</si>
  <si>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</si>
  <si>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</si>
  <si>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</si>
  <si>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</si>
  <si>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</si>
  <si>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</si>
  <si>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</si>
  <si>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</si>
  <si>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</si>
  <si>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</si>
  <si>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</si>
  <si>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</si>
  <si>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</si>
  <si>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</si>
  <si>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</si>
  <si>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</si>
  <si>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</si>
  <si>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</si>
  <si>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</si>
  <si>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</si>
  <si>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</si>
  <si>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</si>
  <si>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</si>
  <si>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</si>
  <si>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</si>
  <si>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</si>
  <si>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</si>
  <si>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</si>
  <si>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</si>
  <si>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</si>
  <si>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</si>
  <si>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</si>
  <si>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</si>
  <si>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</si>
  <si>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</si>
  <si>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</si>
  <si>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</si>
  <si>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</si>
  <si>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</si>
  <si>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</si>
  <si>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</si>
  <si>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</si>
  <si>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</si>
  <si>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</si>
  <si>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</si>
  <si>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</si>
  <si>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</si>
  <si>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</si>
  <si>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</si>
  <si>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</si>
  <si>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</si>
  <si>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</si>
  <si>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</si>
  <si>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</si>
  <si>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</si>
  <si>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</si>
  <si>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</si>
  <si>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</si>
  <si>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</si>
  <si>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</si>
  <si>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</si>
  <si>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</si>
  <si>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</si>
  <si>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</si>
  <si>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</si>
  <si>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</si>
  <si>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</si>
  <si>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</si>
  <si>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</si>
  <si>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</si>
  <si>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</si>
  <si>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</si>
  <si>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</si>
  <si>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</si>
  <si>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</si>
  <si>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</si>
  <si>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</si>
  <si>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</si>
  <si>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</si>
  <si>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</si>
  <si>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</si>
  <si>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</si>
  <si>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</si>
  <si>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</si>
  <si>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</si>
  <si>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</si>
  <si>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</si>
  <si>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</si>
  <si>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</si>
  <si>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</si>
  <si>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</si>
  <si>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</si>
  <si>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</si>
  <si>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</si>
  <si>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</si>
  <si>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</si>
  <si>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</si>
  <si>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</si>
  <si>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</si>
  <si>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</si>
  <si>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</si>
  <si>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</si>
  <si>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</si>
  <si>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</si>
  <si>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</si>
  <si>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</si>
  <si>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</si>
  <si>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</si>
  <si>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</si>
  <si>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</si>
  <si>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</si>
  <si>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</si>
  <si>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</si>
  <si>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</si>
  <si>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</si>
  <si>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</si>
  <si>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</si>
  <si>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</si>
  <si>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</si>
  <si>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</si>
  <si>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</si>
  <si>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</si>
  <si>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</si>
  <si>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</si>
  <si>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</si>
  <si>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</si>
  <si>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</si>
  <si>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</si>
  <si>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</si>
  <si>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</si>
  <si>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</si>
  <si>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</si>
  <si>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</si>
  <si>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</si>
  <si>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</si>
  <si>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</si>
  <si>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</si>
  <si>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</si>
  <si>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</si>
  <si>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</si>
  <si>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</si>
  <si>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</si>
  <si>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</si>
  <si>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</si>
  <si>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</si>
  <si>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</si>
  <si>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</si>
  <si>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</si>
  <si>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</si>
  <si>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</si>
  <si>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</si>
  <si>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</si>
  <si>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</si>
  <si>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</si>
  <si>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</si>
  <si>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</si>
  <si>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</si>
  <si>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</si>
  <si>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</si>
  <si>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</si>
  <si>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</si>
  <si>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</si>
  <si>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</si>
  <si>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</si>
  <si>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</si>
  <si>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</si>
  <si>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</si>
  <si>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</si>
  <si>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</si>
  <si>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</si>
  <si>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</si>
  <si>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</si>
  <si>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</si>
  <si>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</si>
  <si>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</si>
  <si>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</si>
  <si>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</si>
  <si>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</si>
  <si>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</si>
  <si>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</si>
  <si>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</si>
  <si>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</si>
  <si>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</si>
  <si>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</si>
  <si>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</si>
  <si>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</si>
  <si>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</si>
  <si>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</si>
  <si>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</si>
  <si>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</si>
  <si>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</si>
  <si>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</si>
  <si>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</si>
  <si>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</si>
  <si>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</si>
  <si>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</si>
  <si>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</si>
  <si>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</si>
  <si>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</si>
  <si>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</si>
  <si>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</si>
  <si>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</si>
  <si>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</si>
  <si>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</si>
  <si>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</si>
  <si>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</si>
  <si>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</si>
  <si>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</si>
  <si>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</si>
  <si>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</si>
  <si>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</si>
  <si>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</si>
  <si>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</si>
  <si>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</si>
  <si>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</si>
  <si>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</si>
  <si>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</si>
  <si>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</si>
  <si>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</si>
  <si>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</si>
  <si>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</si>
  <si>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</si>
  <si>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</si>
  <si>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</si>
  <si>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</si>
  <si>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</si>
  <si>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</si>
  <si>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</si>
  <si>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</si>
  <si>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</si>
  <si>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</si>
  <si>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</si>
  <si>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</si>
  <si>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</si>
  <si>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</si>
  <si>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</si>
  <si>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</si>
  <si>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</si>
  <si>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</si>
  <si>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</si>
  <si>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</si>
  <si>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</si>
  <si>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</si>
  <si>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</si>
  <si>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</si>
  <si>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</si>
  <si>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</si>
  <si>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</si>
  <si>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</si>
  <si>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</si>
  <si>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</si>
  <si>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</si>
  <si>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</si>
  <si>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</si>
  <si>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</si>
  <si>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</si>
  <si>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</si>
  <si>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</si>
  <si>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</si>
  <si>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</si>
  <si>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</si>
  <si>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</si>
  <si>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</si>
  <si>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</si>
  <si>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</si>
  <si>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</si>
  <si>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</si>
  <si>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</si>
  <si>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</si>
  <si>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</si>
  <si>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</si>
  <si>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</si>
  <si>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</si>
  <si>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</si>
  <si>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</si>
  <si>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</si>
  <si>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</si>
  <si>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</si>
  <si>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</si>
  <si>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</si>
  <si>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</si>
  <si>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</si>
  <si>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</si>
  <si>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</si>
  <si>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</si>
  <si>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</si>
  <si>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</si>
  <si>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</si>
  <si>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</si>
  <si>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</si>
  <si>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</si>
  <si>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</si>
  <si>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</si>
  <si>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</si>
  <si>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</si>
  <si>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</si>
  <si>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</si>
  <si>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</si>
  <si>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</si>
  <si>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</si>
  <si>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</si>
  <si>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</si>
  <si>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</si>
  <si>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</si>
  <si>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</si>
  <si>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</si>
  <si>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</si>
  <si>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</si>
  <si>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</si>
  <si>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</si>
  <si>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</si>
  <si>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</si>
  <si>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</si>
  <si>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</si>
  <si>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</si>
  <si>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</si>
  <si>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</si>
  <si>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</si>
  <si>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</si>
  <si>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</si>
  <si>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</si>
  <si>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</si>
  <si>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</si>
  <si>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</si>
  <si>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</si>
  <si>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</si>
  <si>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</si>
  <si>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</si>
  <si>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</si>
  <si>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</si>
  <si>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</si>
  <si>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</si>
  <si>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</si>
  <si>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</si>
  <si>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</si>
  <si>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</si>
  <si>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</si>
  <si>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</si>
  <si>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</si>
  <si>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</si>
  <si>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</si>
  <si>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</si>
  <si>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</si>
  <si>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</si>
  <si>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</si>
  <si>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</si>
  <si>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</si>
  <si>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</si>
  <si>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</si>
  <si>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</si>
  <si>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</si>
  <si>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</si>
  <si>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</si>
  <si>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</si>
  <si>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</si>
  <si>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</si>
  <si>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</si>
  <si>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</si>
  <si>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</si>
  <si>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</si>
  <si>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</si>
  <si>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</si>
  <si>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</si>
  <si>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</si>
  <si>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</si>
  <si>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</si>
  <si>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</si>
  <si>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</si>
  <si>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</si>
  <si>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</si>
  <si>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</si>
  <si>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</si>
  <si>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</si>
  <si>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</si>
  <si>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</si>
  <si>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</si>
  <si>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</si>
  <si>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</si>
  <si>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</si>
  <si>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</si>
  <si>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</si>
  <si>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</si>
  <si>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</si>
  <si>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</si>
  <si>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</si>
  <si>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</si>
  <si>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</si>
  <si>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</si>
  <si>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</si>
  <si>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</si>
  <si>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</si>
  <si>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</si>
  <si>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</si>
  <si>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</si>
  <si>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</si>
  <si>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</si>
  <si>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</si>
  <si>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</si>
  <si>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</si>
  <si>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</si>
  <si>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</si>
  <si>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</si>
  <si>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</si>
  <si>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</si>
  <si>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</si>
  <si>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</si>
  <si>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</si>
  <si>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</si>
  <si>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</si>
  <si>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</si>
  <si>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</si>
  <si>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</si>
  <si>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</si>
  <si>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</si>
  <si>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</si>
  <si>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</si>
  <si>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</si>
  <si>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</si>
  <si>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</si>
  <si>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</si>
  <si>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</si>
  <si>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</si>
  <si>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</si>
  <si>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</si>
  <si>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</si>
  <si>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</si>
  <si>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</si>
  <si>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</si>
  <si>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</si>
  <si>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</si>
  <si>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</si>
  <si>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</si>
  <si>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</si>
  <si>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</si>
  <si>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</si>
  <si>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</si>
  <si>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</si>
  <si>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</si>
  <si>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</si>
  <si>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</si>
  <si>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</si>
  <si>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</si>
  <si>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</si>
  <si>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</si>
  <si>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</si>
  <si>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</si>
  <si>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</si>
  <si>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</si>
  <si>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</si>
  <si>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</si>
  <si>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</si>
  <si>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</si>
  <si>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</si>
  <si>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</si>
  <si>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</si>
  <si>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</si>
  <si>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</si>
  <si>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</si>
  <si>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</si>
  <si>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</si>
  <si>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</si>
  <si>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</si>
  <si>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</si>
  <si>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</si>
  <si>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</si>
  <si>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</si>
  <si>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</si>
  <si>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</si>
  <si>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</si>
  <si>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</si>
  <si>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</si>
  <si>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</si>
  <si>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</si>
  <si>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</si>
  <si>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</si>
  <si>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</si>
  <si>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</si>
  <si>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</si>
  <si>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</si>
  <si>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</si>
  <si>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</si>
  <si>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</si>
  <si>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</si>
  <si>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</si>
  <si>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</si>
  <si>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</si>
  <si>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</si>
  <si>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</si>
  <si>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</si>
  <si>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</si>
  <si>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</si>
  <si>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</si>
  <si>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</si>
  <si>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</si>
  <si>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</si>
  <si>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</si>
  <si>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</si>
  <si>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</si>
  <si>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</si>
  <si>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</si>
  <si>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</si>
  <si>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</si>
  <si>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</si>
  <si>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</si>
  <si>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</si>
  <si>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</si>
  <si>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</si>
  <si>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</si>
  <si>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</si>
  <si>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</si>
  <si>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</si>
  <si>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</si>
  <si>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</si>
  <si>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</si>
  <si>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</si>
  <si>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</si>
  <si>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</si>
  <si>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</si>
  <si>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</si>
  <si>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</si>
  <si>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</si>
  <si>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</si>
  <si>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</si>
  <si>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</si>
  <si>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</si>
  <si>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</si>
  <si>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</si>
  <si>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</si>
  <si>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</si>
  <si>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</si>
  <si>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</si>
  <si>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</si>
  <si>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</si>
  <si>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</si>
  <si>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</si>
  <si>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</si>
  <si>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</si>
  <si>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</si>
  <si>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</si>
  <si>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</si>
  <si>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</si>
  <si>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</si>
  <si>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</si>
  <si>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</si>
  <si>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</si>
  <si>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</si>
  <si>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</si>
  <si>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</si>
  <si>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</si>
  <si>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</si>
  <si>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</si>
  <si>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</si>
  <si>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</si>
  <si>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</si>
  <si>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</si>
  <si>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</si>
  <si>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</si>
  <si>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</si>
  <si>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</si>
  <si>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</si>
  <si>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</si>
  <si>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</si>
  <si>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</si>
  <si>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</si>
  <si>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</si>
  <si>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</si>
  <si>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</si>
  <si>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</si>
  <si>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</si>
  <si>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</si>
  <si>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</si>
  <si>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</si>
  <si>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</si>
  <si>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</si>
  <si>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</si>
  <si>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</si>
  <si>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</si>
  <si>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</si>
  <si>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</si>
  <si>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</si>
  <si>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</si>
  <si>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</si>
  <si>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</si>
  <si>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</si>
  <si>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</si>
  <si>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</si>
  <si>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</si>
  <si>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</si>
  <si>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</si>
  <si>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</si>
  <si>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</si>
  <si>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</si>
  <si>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</si>
  <si>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</si>
  <si>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</si>
  <si>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</si>
  <si>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</si>
  <si>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</si>
  <si>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</si>
  <si>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</si>
  <si>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</si>
  <si>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</si>
  <si>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</si>
  <si>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</si>
  <si>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</si>
  <si>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</si>
  <si>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</si>
  <si>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</si>
  <si>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</si>
  <si>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</si>
  <si>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</si>
  <si>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</si>
  <si>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</si>
  <si>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</si>
  <si>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</si>
  <si>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</si>
  <si>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</si>
  <si>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</si>
  <si>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</si>
  <si>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</si>
  <si>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</si>
  <si>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</si>
  <si>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</si>
  <si>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</si>
  <si>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</si>
  <si>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</si>
  <si>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</si>
  <si>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</si>
  <si>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</si>
  <si>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</si>
  <si>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</si>
  <si>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</si>
  <si>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</si>
  <si>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</si>
  <si>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</si>
  <si>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</si>
  <si>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</si>
  <si>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</si>
  <si>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</si>
  <si>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</si>
  <si>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</si>
  <si>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</si>
  <si>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</si>
  <si>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</si>
  <si>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</si>
  <si>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</si>
  <si>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</si>
  <si>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</si>
  <si>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</si>
  <si>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</si>
  <si>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</si>
  <si>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</si>
  <si>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</si>
  <si>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</si>
  <si>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</si>
  <si>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</si>
  <si>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</si>
  <si>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</si>
  <si>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</si>
  <si>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</si>
  <si>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</si>
  <si>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</si>
  <si>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</si>
  <si>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</si>
  <si>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</si>
  <si>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</si>
  <si>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</si>
  <si>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</si>
  <si>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</si>
  <si>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</si>
  <si>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</si>
  <si>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</si>
  <si>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</si>
  <si>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</si>
  <si>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</si>
  <si>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</si>
  <si>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</si>
  <si>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</si>
  <si>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</si>
  <si>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</si>
  <si>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</si>
  <si>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</si>
  <si>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</si>
  <si>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</si>
  <si>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</si>
  <si>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</si>
  <si>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</si>
  <si>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</si>
  <si>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</si>
  <si>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</si>
  <si>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</si>
  <si>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</si>
  <si>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</si>
  <si>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</si>
  <si>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</si>
  <si>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</si>
  <si>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</si>
  <si>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</si>
  <si>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</si>
  <si>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</si>
  <si>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</si>
  <si>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</si>
  <si>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</si>
  <si>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</si>
  <si>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</si>
  <si>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</si>
  <si>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</si>
  <si>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</si>
  <si>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</si>
  <si>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</si>
  <si>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</si>
  <si>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</si>
  <si>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</si>
  <si>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</si>
  <si>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</si>
  <si>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</si>
  <si>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</si>
  <si>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</si>
  <si>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</si>
  <si>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</si>
  <si>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</si>
  <si>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</si>
  <si>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</si>
  <si>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</si>
  <si>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</si>
  <si>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</si>
  <si>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</si>
  <si>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</si>
  <si>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</si>
  <si>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</si>
  <si>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</si>
  <si>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</si>
  <si>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</si>
  <si>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</si>
  <si>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</si>
  <si>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</si>
  <si>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</si>
  <si>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</si>
  <si>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</si>
  <si>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</si>
  <si>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</si>
  <si>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</si>
  <si>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</si>
  <si>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</si>
  <si>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</si>
  <si>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</si>
  <si>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</si>
  <si>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</si>
  <si>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</si>
  <si>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</si>
  <si>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</si>
  <si>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</si>
  <si>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</si>
  <si>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</si>
  <si>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</si>
  <si>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</si>
  <si>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</si>
  <si>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</si>
  <si>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</si>
  <si>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</si>
  <si>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</si>
  <si>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</si>
  <si>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</si>
  <si>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</si>
  <si>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</si>
  <si>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</si>
  <si>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</si>
  <si>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</si>
  <si>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</si>
  <si>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</si>
  <si>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</si>
  <si>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</si>
  <si>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</si>
  <si>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</si>
  <si>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</si>
  <si>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</si>
  <si>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</si>
  <si>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</si>
  <si>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</si>
  <si>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</si>
  <si>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</si>
  <si>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</si>
  <si>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</si>
  <si>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</si>
  <si>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</si>
  <si>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</si>
  <si>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</si>
  <si>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</si>
  <si>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</si>
  <si>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</si>
  <si>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</si>
  <si>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</si>
  <si>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</si>
  <si>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</si>
  <si>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</si>
  <si>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</si>
  <si>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</si>
  <si>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</si>
  <si>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</si>
  <si>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</si>
  <si>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</si>
  <si>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</si>
  <si>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</si>
  <si>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</si>
  <si>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</si>
  <si>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</si>
  <si>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</si>
  <si>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</si>
  <si>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</si>
  <si>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</si>
  <si>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</si>
  <si>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</si>
  <si>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</si>
  <si>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</si>
  <si>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</si>
  <si>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</si>
  <si>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</si>
  <si>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</si>
  <si>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</si>
  <si>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</si>
  <si>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</si>
  <si>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</si>
  <si>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</si>
  <si>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</si>
  <si>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</si>
  <si>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</si>
  <si>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</si>
  <si>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</si>
  <si>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</si>
  <si>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</si>
  <si>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</si>
  <si>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</si>
  <si>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</si>
  <si>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</si>
  <si>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</si>
  <si>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</si>
  <si>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</si>
  <si>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</si>
  <si>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</si>
  <si>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</si>
  <si>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</si>
  <si>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</si>
  <si>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</si>
  <si>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</si>
  <si>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</si>
  <si>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</si>
  <si>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</si>
  <si>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</si>
  <si>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</si>
  <si>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</si>
  <si>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</si>
  <si>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</si>
  <si>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</si>
  <si>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</si>
  <si>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</si>
  <si>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</si>
  <si>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</si>
  <si>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</si>
  <si>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</si>
  <si>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</si>
  <si>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</si>
  <si>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</si>
  <si>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</si>
  <si>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</si>
  <si>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</si>
  <si>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</si>
  <si>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</si>
  <si>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</si>
  <si>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</si>
  <si>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</si>
  <si>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</si>
  <si>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</si>
  <si>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</si>
  <si>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</si>
  <si>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</si>
  <si>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</si>
  <si>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</si>
  <si>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</si>
  <si>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</si>
  <si>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</si>
  <si>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</si>
  <si>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</si>
  <si>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</si>
  <si>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</si>
  <si>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</si>
  <si>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</si>
  <si>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</si>
  <si>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</si>
  <si>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</si>
  <si>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</si>
  <si>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</si>
  <si>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</si>
  <si>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</si>
  <si>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</si>
  <si>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</si>
  <si>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</si>
  <si>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</si>
  <si>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</si>
  <si>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</si>
  <si>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</si>
  <si>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</si>
  <si>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</si>
  <si>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</si>
  <si>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</si>
  <si>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</si>
  <si>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</si>
  <si>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</si>
  <si>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</si>
  <si>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</si>
  <si>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</si>
  <si>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</si>
  <si>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</si>
  <si>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</si>
  <si>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</si>
  <si>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</si>
  <si>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</si>
  <si>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</si>
  <si>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</si>
  <si>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</si>
  <si>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</si>
  <si>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</si>
  <si>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</si>
  <si>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</si>
  <si>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</si>
  <si>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</si>
  <si>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</si>
  <si>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</si>
  <si>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</si>
  <si>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</si>
  <si>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</si>
  <si>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</si>
  <si>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</si>
  <si>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</si>
  <si>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</si>
  <si>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</si>
  <si>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</si>
  <si>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</si>
  <si>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</si>
  <si>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</si>
  <si>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</si>
  <si>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</si>
  <si>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</si>
  <si>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</si>
  <si>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</si>
  <si>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</si>
  <si>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</si>
  <si>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</si>
  <si>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</si>
  <si>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</si>
  <si>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</si>
  <si>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</si>
  <si>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</si>
  <si>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</si>
  <si>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</si>
  <si>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</si>
  <si>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</si>
  <si>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</si>
  <si>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</si>
  <si>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</si>
  <si>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</si>
  <si>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</si>
  <si>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</si>
  <si>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</si>
  <si>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</si>
  <si>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</si>
  <si>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</si>
  <si>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</si>
  <si>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</si>
  <si>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</si>
  <si>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</si>
  <si>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</si>
  <si>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</si>
  <si>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</si>
  <si>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</si>
  <si>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</si>
  <si>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</si>
  <si>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</si>
  <si>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</si>
  <si>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</si>
  <si>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</si>
  <si>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</si>
  <si>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</si>
  <si>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</si>
  <si>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</si>
  <si>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</si>
  <si>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</si>
  <si>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</si>
  <si>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</si>
  <si>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</si>
  <si>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</si>
  <si>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</si>
  <si>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</si>
  <si>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</si>
  <si>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</si>
  <si>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</si>
  <si>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</si>
  <si>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</si>
  <si>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</si>
  <si>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</si>
  <si>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</si>
  <si>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</si>
  <si>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</si>
  <si>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</si>
  <si>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</si>
  <si>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</si>
  <si>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</si>
  <si>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</si>
  <si>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</si>
  <si>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</si>
  <si>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</si>
  <si>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</si>
  <si>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</si>
  <si>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</si>
  <si>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</si>
  <si>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</si>
  <si>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</si>
  <si>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</si>
  <si>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</si>
  <si>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</si>
  <si>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</si>
  <si>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</si>
  <si>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</si>
  <si>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</si>
  <si>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</si>
  <si>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</si>
  <si>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</si>
  <si>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</si>
  <si>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</si>
  <si>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</si>
  <si>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</si>
  <si>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</si>
  <si>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</si>
  <si>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</si>
  <si>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</si>
  <si>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</si>
  <si>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</si>
  <si>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</si>
  <si>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</si>
  <si>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</si>
  <si>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</si>
  <si>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</si>
  <si>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</si>
  <si>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</si>
  <si>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</si>
  <si>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</si>
  <si>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</si>
  <si>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</si>
  <si>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</si>
  <si>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</si>
  <si>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</si>
  <si>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</si>
  <si>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</si>
  <si>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</si>
  <si>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</si>
  <si>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</si>
  <si>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</si>
  <si>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</si>
  <si>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</si>
  <si>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</si>
  <si>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</si>
  <si>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</si>
  <si>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</si>
  <si>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</si>
  <si>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</si>
  <si>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</si>
  <si>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</si>
  <si>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</si>
  <si>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</si>
  <si>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</si>
  <si>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</si>
  <si>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</si>
  <si>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</si>
  <si>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</si>
  <si>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</si>
  <si>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</si>
  <si>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</si>
  <si>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</si>
  <si>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</si>
  <si>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</si>
  <si>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</si>
  <si>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</si>
  <si>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</si>
  <si>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</si>
  <si>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</si>
  <si>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</si>
  <si>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</si>
  <si>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</si>
  <si>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</si>
  <si>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</si>
  <si>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</si>
  <si>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</si>
  <si>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</si>
  <si>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</si>
  <si>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</si>
  <si>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</si>
  <si>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</si>
  <si>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</si>
  <si>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</si>
  <si>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</si>
  <si>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</si>
  <si>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</si>
  <si>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</si>
  <si>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</si>
  <si>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</si>
  <si>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</si>
  <si>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</si>
  <si>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</si>
  <si>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</si>
  <si>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</si>
  <si>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</si>
  <si>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</si>
  <si>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</si>
  <si>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</si>
  <si>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</si>
  <si>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</si>
  <si>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</si>
  <si>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</si>
  <si>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</si>
  <si>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</si>
  <si>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</si>
  <si>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</si>
  <si>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</si>
  <si>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</si>
  <si>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</si>
  <si>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</si>
  <si>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</si>
  <si>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</si>
  <si>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</si>
  <si>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</si>
  <si>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</si>
  <si>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</si>
  <si>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</si>
  <si>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</si>
  <si>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</si>
  <si>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</si>
  <si>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</si>
  <si>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</si>
  <si>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</si>
  <si>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</si>
  <si>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</si>
  <si>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</si>
  <si>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</si>
  <si>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</si>
  <si>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</si>
  <si>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</si>
  <si>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</si>
  <si>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</si>
  <si>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</si>
  <si>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</si>
  <si>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</si>
  <si>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</si>
  <si>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</si>
  <si>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</si>
  <si>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</si>
  <si>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</si>
  <si>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</si>
  <si>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</si>
  <si>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</si>
  <si>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</si>
  <si>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</si>
  <si>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</si>
  <si>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</si>
  <si>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</si>
  <si>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</si>
  <si>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</si>
  <si>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</si>
  <si>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</si>
  <si>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</si>
  <si>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</si>
  <si>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</si>
  <si>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</si>
  <si>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</si>
  <si>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</si>
  <si>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</si>
  <si>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</si>
  <si>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</si>
  <si>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</si>
  <si>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</si>
  <si>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</si>
  <si>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</si>
  <si>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</si>
  <si>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</si>
  <si>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</si>
  <si>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</si>
  <si>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</si>
  <si>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</si>
  <si>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</si>
  <si>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</si>
  <si>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</si>
  <si>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</si>
  <si>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</si>
  <si>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</si>
  <si>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</si>
  <si>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</si>
  <si>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</si>
  <si>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</si>
  <si>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</si>
  <si>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</si>
  <si>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</si>
  <si>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</si>
  <si>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</si>
  <si>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</si>
  <si>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</si>
  <si>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</si>
  <si>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</si>
  <si>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</si>
  <si>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</si>
  <si>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</si>
  <si>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</si>
  <si>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</si>
  <si>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</si>
  <si>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</si>
  <si>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</si>
  <si>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</si>
  <si>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</si>
  <si>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</si>
  <si>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</si>
  <si>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</si>
  <si>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</si>
  <si>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</si>
  <si>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</si>
  <si>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</si>
  <si>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</si>
  <si>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</si>
  <si>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</si>
  <si>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</si>
  <si>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</si>
  <si>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</si>
  <si>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</si>
  <si>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</si>
  <si>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</si>
  <si>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</si>
  <si>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</si>
  <si>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</si>
  <si>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</si>
  <si>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</si>
  <si>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</si>
  <si>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</si>
  <si>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</si>
  <si>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</si>
  <si>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</si>
  <si>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</si>
  <si>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</si>
  <si>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</si>
  <si>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</si>
  <si>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</si>
  <si>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</si>
  <si>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</si>
  <si>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</si>
  <si>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</si>
  <si>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</si>
  <si>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</si>
  <si>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</si>
  <si>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</si>
  <si>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</si>
  <si>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</si>
  <si>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</si>
  <si>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</si>
  <si>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</si>
  <si>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</si>
  <si>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</si>
  <si>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</si>
  <si>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</si>
  <si>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</si>
  <si>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</si>
  <si>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</si>
  <si>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</si>
  <si>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</si>
  <si>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</si>
  <si>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</si>
  <si>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</si>
  <si>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</si>
  <si>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</si>
  <si>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</si>
  <si>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</si>
  <si>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</si>
  <si>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</si>
  <si>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</si>
  <si>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</si>
  <si>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</si>
  <si>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</si>
  <si>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</si>
  <si>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</si>
  <si>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</si>
  <si>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</si>
  <si>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</si>
  <si>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</si>
  <si>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</si>
  <si>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</si>
  <si>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</si>
  <si>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</si>
  <si>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</si>
  <si>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</si>
  <si>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</si>
  <si>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</si>
  <si>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</si>
  <si>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</si>
  <si>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</si>
  <si>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</si>
  <si>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</si>
  <si>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</si>
  <si>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</si>
  <si>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</si>
  <si>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</si>
  <si>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</si>
  <si>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</si>
  <si>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</si>
  <si>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</si>
  <si>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</si>
  <si>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</si>
  <si>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</si>
  <si>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</si>
  <si>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</si>
  <si>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</si>
  <si>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</si>
  <si>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</si>
  <si>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</si>
  <si>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</si>
  <si>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</si>
  <si>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</si>
  <si>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</si>
  <si>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</si>
  <si>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</si>
  <si>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</si>
  <si>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</si>
  <si>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</si>
  <si>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</si>
  <si>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</si>
  <si>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</si>
  <si>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</si>
  <si>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</si>
  <si>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</si>
  <si>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</si>
  <si>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</si>
  <si>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</si>
  <si>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</si>
  <si>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</si>
  <si>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</si>
  <si>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</si>
  <si>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</si>
  <si>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</si>
  <si>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</si>
  <si>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</si>
  <si>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</si>
  <si>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</si>
  <si>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</si>
  <si>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</si>
  <si>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</si>
  <si>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</si>
  <si>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</si>
  <si>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</si>
  <si>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</si>
  <si>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</si>
  <si>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</si>
  <si>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</si>
  <si>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</si>
  <si>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</si>
  <si>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</si>
  <si>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</si>
  <si>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</si>
  <si>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</si>
  <si>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</si>
  <si>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</si>
  <si>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</si>
  <si>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</si>
  <si>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</si>
  <si>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</si>
  <si>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</si>
  <si>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</si>
  <si>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</si>
  <si>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</si>
  <si>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</si>
  <si>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</si>
  <si>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</si>
  <si>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</si>
  <si>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</si>
  <si>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</si>
  <si>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</si>
  <si>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</si>
  <si>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</si>
  <si>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</si>
  <si>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</si>
  <si>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</si>
  <si>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</si>
  <si>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</si>
  <si>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</si>
  <si>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</si>
  <si>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</si>
  <si>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</si>
  <si>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</si>
  <si>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</si>
  <si>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</si>
  <si>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</si>
  <si>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</si>
  <si>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</si>
  <si>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</si>
  <si>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</si>
  <si>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</si>
  <si>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</si>
  <si>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</si>
  <si>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</si>
  <si>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</si>
  <si>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</si>
  <si>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</si>
  <si>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</si>
  <si>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</si>
  <si>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</si>
  <si>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</si>
  <si>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</si>
  <si>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</si>
  <si>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</si>
  <si>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</si>
  <si>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</si>
  <si>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</si>
  <si>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</si>
  <si>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</si>
  <si>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</si>
  <si>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</si>
  <si>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</si>
  <si>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</si>
  <si>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</si>
  <si>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</si>
  <si>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</si>
  <si>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</si>
  <si>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</si>
  <si>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</si>
  <si>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</si>
  <si>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</si>
  <si>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</si>
  <si>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</si>
  <si>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</si>
  <si>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</si>
  <si>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</si>
  <si>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</si>
  <si>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</si>
  <si>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</si>
  <si>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</si>
  <si>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</si>
  <si>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</si>
  <si>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</si>
  <si>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</si>
  <si>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</si>
  <si>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</si>
  <si>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</si>
  <si>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</si>
  <si>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</si>
  <si>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</si>
  <si>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</si>
  <si>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</si>
  <si>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</si>
  <si>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</si>
  <si>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</si>
  <si>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</si>
  <si>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</si>
  <si>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</si>
  <si>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</si>
  <si>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</si>
  <si>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</si>
  <si>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</si>
  <si>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</si>
  <si>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</si>
  <si>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</si>
  <si>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</si>
  <si>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</si>
  <si>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</si>
  <si>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</si>
  <si>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</si>
  <si>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</si>
  <si>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</si>
  <si>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</si>
  <si>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</si>
  <si>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</si>
  <si>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</si>
  <si>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</si>
  <si>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</si>
  <si>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</si>
  <si>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</si>
  <si>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</si>
  <si>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</si>
  <si>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</si>
  <si>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</si>
  <si>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</si>
  <si>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</si>
  <si>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</si>
  <si>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</si>
  <si>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</si>
  <si>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</si>
  <si>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</si>
  <si>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</si>
  <si>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</si>
  <si>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</si>
  <si>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</si>
  <si>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</si>
  <si>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</si>
  <si>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</si>
  <si>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</si>
  <si>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</si>
  <si>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</si>
  <si>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</si>
  <si>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</si>
  <si>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</si>
  <si>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</si>
  <si>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</si>
  <si>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</si>
  <si>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</si>
  <si>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</si>
  <si>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</si>
  <si>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</si>
  <si>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</si>
  <si>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</si>
  <si>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</si>
  <si>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</si>
  <si>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</si>
  <si>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</si>
  <si>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</si>
  <si>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</si>
  <si>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</si>
  <si>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</si>
  <si>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</si>
  <si>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</si>
  <si>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</si>
  <si>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</si>
  <si>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</si>
  <si>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</si>
  <si>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</si>
  <si>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</si>
  <si>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</si>
  <si>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</si>
  <si>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</si>
  <si>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</si>
  <si>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</si>
  <si>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</si>
  <si>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</si>
  <si>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</si>
  <si>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</si>
  <si>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</si>
  <si>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</si>
  <si>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</si>
  <si>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</si>
  <si>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</si>
  <si>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</si>
  <si>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</si>
  <si>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</si>
  <si>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</si>
  <si>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</si>
  <si>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</si>
  <si>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</si>
  <si>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</si>
  <si>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</si>
  <si>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</si>
  <si>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</si>
  <si>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</si>
  <si>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</si>
  <si>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</si>
  <si>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</si>
  <si>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</si>
  <si>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</si>
  <si>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</si>
  <si>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</si>
  <si>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</si>
  <si>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</si>
  <si>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</si>
  <si>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</si>
  <si>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</si>
  <si>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</si>
  <si>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</si>
  <si>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</si>
  <si>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</si>
  <si>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</si>
  <si>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</si>
  <si>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</si>
  <si>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</si>
  <si>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</si>
  <si>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</si>
  <si>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</si>
  <si>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</si>
  <si>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</si>
  <si>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</si>
  <si>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</si>
  <si>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</si>
  <si>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</si>
  <si>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</si>
  <si>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</si>
  <si>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</si>
  <si>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</si>
  <si>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</si>
  <si>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</si>
  <si>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</si>
  <si>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</si>
  <si>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</si>
  <si>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</si>
  <si>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</si>
  <si>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</si>
  <si>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</si>
  <si>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</si>
  <si>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</si>
  <si>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</si>
  <si>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</si>
  <si>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</si>
  <si>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</si>
  <si>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</si>
  <si>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</si>
  <si>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</si>
  <si>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</si>
  <si>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</si>
  <si>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</si>
  <si>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</si>
  <si>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</si>
  <si>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</si>
  <si>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</si>
  <si>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</si>
  <si>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</si>
  <si>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</si>
  <si>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</si>
  <si>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</si>
  <si>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</si>
  <si>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</si>
  <si>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</si>
  <si>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</si>
  <si>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</si>
  <si>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</si>
  <si>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</si>
  <si>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</si>
  <si>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</si>
  <si>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</si>
  <si>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</si>
  <si>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</si>
  <si>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</si>
  <si>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</si>
  <si>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</si>
  <si>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</si>
  <si>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</si>
  <si>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</si>
  <si>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</si>
  <si>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</si>
  <si>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</si>
  <si>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</si>
  <si>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</si>
  <si>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</si>
  <si>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</si>
  <si>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</si>
  <si>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</si>
  <si>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</si>
  <si>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</si>
  <si>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</si>
  <si>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</si>
  <si>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</si>
  <si>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</si>
  <si>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</si>
  <si>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</si>
  <si>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</si>
  <si>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</si>
  <si>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</si>
  <si>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</si>
  <si>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</si>
  <si>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</si>
  <si>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</si>
  <si>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</si>
  <si>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</si>
  <si>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</si>
  <si>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</si>
  <si>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</si>
  <si>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</si>
  <si>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</si>
  <si>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</si>
  <si>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</si>
  <si>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</si>
  <si>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</si>
  <si>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</si>
  <si>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</si>
  <si>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</si>
  <si>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</si>
  <si>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</si>
  <si>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</si>
  <si>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</si>
  <si>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</si>
  <si>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</si>
  <si>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</si>
  <si>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</si>
  <si>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</si>
  <si>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</si>
  <si>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</si>
  <si>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</si>
  <si>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</si>
  <si>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</si>
  <si>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</si>
  <si>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</si>
  <si>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</si>
  <si>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</si>
  <si>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</si>
  <si>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</si>
  <si>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</si>
  <si>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</si>
  <si>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</si>
  <si>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</si>
  <si>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</si>
  <si>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</si>
  <si>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</si>
  <si>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</si>
  <si>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</si>
  <si>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</si>
  <si>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</si>
  <si>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</si>
  <si>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</si>
  <si>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</si>
  <si>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</si>
  <si>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</si>
  <si>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</si>
  <si>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</si>
  <si>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</si>
  <si>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</si>
  <si>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</si>
  <si>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</si>
  <si>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</si>
  <si>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</si>
  <si>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</si>
  <si>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</si>
  <si>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</si>
  <si>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</si>
  <si>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</si>
  <si>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</si>
  <si>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</si>
  <si>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</si>
  <si>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</si>
  <si>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</si>
  <si>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</si>
  <si>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</si>
  <si>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</si>
  <si>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</si>
  <si>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</si>
  <si>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</si>
  <si>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</si>
  <si>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</si>
  <si>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</si>
  <si>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</si>
  <si>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</si>
  <si>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</si>
  <si>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</si>
  <si>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</si>
  <si>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</si>
  <si>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</si>
  <si>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</si>
  <si>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</si>
  <si>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</si>
  <si>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</si>
  <si>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</si>
  <si>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</si>
  <si>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</si>
  <si>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</si>
  <si>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</si>
  <si>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</si>
  <si>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</si>
  <si>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</si>
  <si>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</si>
  <si>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</si>
  <si>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</si>
  <si>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</si>
  <si>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</si>
  <si>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</si>
  <si>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</si>
  <si>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</si>
  <si>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</si>
  <si>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</si>
  <si>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</si>
  <si>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</si>
  <si>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</si>
  <si>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</si>
  <si>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</si>
  <si>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</si>
  <si>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</si>
  <si>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</si>
  <si>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</si>
  <si>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</si>
  <si>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</si>
  <si>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</si>
  <si>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</si>
  <si>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</si>
  <si>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</si>
  <si>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</si>
  <si>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</si>
  <si>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</si>
  <si>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</si>
  <si>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</si>
  <si>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</si>
  <si>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</si>
  <si>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</si>
  <si>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</si>
  <si>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</si>
  <si>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</si>
  <si>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</si>
  <si>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</si>
  <si>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</si>
  <si>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</si>
  <si>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</si>
  <si>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</si>
  <si>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</si>
  <si>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</si>
  <si>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</si>
  <si>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</si>
  <si>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</si>
  <si>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</si>
  <si>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</si>
  <si>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</si>
  <si>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</si>
  <si>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</si>
  <si>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</si>
  <si>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</si>
  <si>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</si>
  <si>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</si>
  <si>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</si>
  <si>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</si>
  <si>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</si>
  <si>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</si>
  <si>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</si>
  <si>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</si>
  <si>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</si>
  <si>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</si>
  <si>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</si>
  <si>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</si>
  <si>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</si>
  <si>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</si>
  <si>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</si>
  <si>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</si>
  <si>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</si>
  <si>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</si>
  <si>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</si>
  <si>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</si>
  <si>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</si>
  <si>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</si>
  <si>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</si>
  <si>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</si>
  <si>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</si>
  <si>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</si>
  <si>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</si>
  <si>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</si>
  <si>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</si>
  <si>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</si>
  <si>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</si>
  <si>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</si>
  <si>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</si>
  <si>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</si>
  <si>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</si>
  <si>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</si>
  <si>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</si>
  <si>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</si>
  <si>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</si>
  <si>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</si>
  <si>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</si>
  <si>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</si>
  <si>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</si>
  <si>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</si>
  <si>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</si>
  <si>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</si>
  <si>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</si>
  <si>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</si>
  <si>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</si>
  <si>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</si>
  <si>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</si>
  <si>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</si>
  <si>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</si>
  <si>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</si>
  <si>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</si>
  <si>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</si>
  <si>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</si>
  <si>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</si>
  <si>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</si>
  <si>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</si>
  <si>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</si>
  <si>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</si>
  <si>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</si>
  <si>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</si>
  <si>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</si>
  <si>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</si>
  <si>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</si>
  <si>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</si>
  <si>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</si>
  <si>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</si>
  <si>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</si>
  <si>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</si>
  <si>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</si>
  <si>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</si>
  <si>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</si>
  <si>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</si>
  <si>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</si>
  <si>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</si>
  <si>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</si>
  <si>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</si>
  <si>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</si>
  <si>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</si>
  <si>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</si>
  <si>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</si>
  <si>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</si>
  <si>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</si>
  <si>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</si>
  <si>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</si>
  <si>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</si>
  <si>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</si>
  <si>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</si>
  <si>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</si>
  <si>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</si>
  <si>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</si>
  <si>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</si>
  <si>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</si>
  <si>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</si>
  <si>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</si>
  <si>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</si>
  <si>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</si>
  <si>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</si>
  <si>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</si>
  <si>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</si>
  <si>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</si>
  <si>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</si>
  <si>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</si>
  <si>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</si>
  <si>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</si>
  <si>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</si>
  <si>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</si>
  <si>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</si>
  <si>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</si>
  <si>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</si>
  <si>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</si>
  <si>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</si>
  <si>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</si>
  <si>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</si>
  <si>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</si>
  <si>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</si>
  <si>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</si>
  <si>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</si>
  <si>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</si>
  <si>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</si>
  <si>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</si>
  <si>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</si>
  <si>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</si>
  <si>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</si>
  <si>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</si>
  <si>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</si>
  <si>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</si>
  <si>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</si>
  <si>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</si>
  <si>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</si>
  <si>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</si>
  <si>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</si>
  <si>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</si>
  <si>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</si>
  <si>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</si>
  <si>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</si>
  <si>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</si>
  <si>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</si>
  <si>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</si>
  <si>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</si>
  <si>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</si>
  <si>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</si>
  <si>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</si>
  <si>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</si>
  <si>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</si>
  <si>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</si>
  <si>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</si>
  <si>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</si>
  <si>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</si>
  <si>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</si>
  <si>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</si>
  <si>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</si>
  <si>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</si>
  <si>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</si>
  <si>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</si>
  <si>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</si>
  <si>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</si>
  <si>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</si>
  <si>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</si>
  <si>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</si>
  <si>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</si>
  <si>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</si>
  <si>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</si>
  <si>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</si>
  <si>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</si>
  <si>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</si>
  <si>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</si>
  <si>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</si>
  <si>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</si>
  <si>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</si>
  <si>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</si>
  <si>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</si>
  <si>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</si>
  <si>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</si>
  <si>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</si>
  <si>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</si>
  <si>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</si>
  <si>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</si>
  <si>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</si>
  <si>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</si>
  <si>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</si>
  <si>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</si>
  <si>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</si>
  <si>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</si>
  <si>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</si>
  <si>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</si>
  <si>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</si>
  <si>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</si>
  <si>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</si>
  <si>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</si>
  <si>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</si>
  <si>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</si>
  <si>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</si>
  <si>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</si>
  <si>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</si>
  <si>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</si>
  <si>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</si>
  <si>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</si>
  <si>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</si>
  <si>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</si>
  <si>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</si>
  <si>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</si>
  <si>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</si>
  <si>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</si>
  <si>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</si>
  <si>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</si>
  <si>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</si>
  <si>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</si>
  <si>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</si>
  <si>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</si>
  <si>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</si>
  <si>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</si>
  <si>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</si>
  <si>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</si>
  <si>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</si>
  <si>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</si>
  <si>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</si>
  <si>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</si>
  <si>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</si>
  <si>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</si>
  <si>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</si>
  <si>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</si>
  <si>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</si>
  <si>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</si>
  <si>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</si>
  <si>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</si>
  <si>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</si>
  <si>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</si>
  <si>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</si>
  <si>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</si>
  <si>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</si>
  <si>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</si>
  <si>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</si>
  <si>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</si>
  <si>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</si>
  <si>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</si>
  <si>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</si>
  <si>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</si>
  <si>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</si>
  <si>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</si>
  <si>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</si>
  <si>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</si>
  <si>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</si>
  <si>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</si>
  <si>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</si>
  <si>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</si>
  <si>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</si>
  <si>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</si>
  <si>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</si>
  <si>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</si>
  <si>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</si>
  <si>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</si>
  <si>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</si>
  <si>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</si>
  <si>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</si>
  <si>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</si>
  <si>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</si>
  <si>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</si>
  <si>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</si>
  <si>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</si>
  <si>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</si>
  <si>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</si>
  <si>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</si>
  <si>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</si>
  <si>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</si>
  <si>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</si>
  <si>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</si>
  <si>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</si>
  <si>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</si>
  <si>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</si>
  <si>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</si>
  <si>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</si>
  <si>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</si>
  <si>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</si>
  <si>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</si>
  <si>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</si>
  <si>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</si>
  <si>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</si>
  <si>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</si>
  <si>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</si>
  <si>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</si>
  <si>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</si>
  <si>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</si>
  <si>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</si>
  <si>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</si>
  <si>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</si>
  <si>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</si>
  <si>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</si>
  <si>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</si>
  <si>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</si>
  <si>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</si>
  <si>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</si>
  <si>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</si>
  <si>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</si>
  <si>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</si>
  <si>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</si>
  <si>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</si>
  <si>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</si>
  <si>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</si>
  <si>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</si>
  <si>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</si>
  <si>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</si>
  <si>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</si>
  <si>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</si>
  <si>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</si>
  <si>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</si>
  <si>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</si>
  <si>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</si>
  <si>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</si>
  <si>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</si>
  <si>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</si>
  <si>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</si>
  <si>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</si>
  <si>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</si>
  <si>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</si>
  <si>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</si>
  <si>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</si>
  <si>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</si>
  <si>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</si>
  <si>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</si>
  <si>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</si>
  <si>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</si>
  <si>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</si>
  <si>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</si>
  <si>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</si>
  <si>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</si>
  <si>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</si>
  <si>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</si>
  <si>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</si>
  <si>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</si>
  <si>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</si>
  <si>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</si>
  <si>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</si>
  <si>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</si>
  <si>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</si>
  <si>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</si>
  <si>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</si>
  <si>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</si>
  <si>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</si>
  <si>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</si>
  <si>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</si>
  <si>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</si>
  <si>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</si>
  <si>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</si>
  <si>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</si>
  <si>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</si>
  <si>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</si>
  <si>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</si>
  <si>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</si>
  <si>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</si>
  <si>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</si>
  <si>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</si>
  <si>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</si>
  <si>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</si>
  <si>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</si>
  <si>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</si>
  <si>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</si>
  <si>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</si>
  <si>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</si>
  <si>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</si>
  <si>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</si>
  <si>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</si>
  <si>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</si>
  <si>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</si>
  <si>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</si>
  <si>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</si>
  <si>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</si>
  <si>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</si>
  <si>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</si>
  <si>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</si>
  <si>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</si>
  <si>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</si>
  <si>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</si>
  <si>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</si>
  <si>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</si>
  <si>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</si>
  <si>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</si>
  <si>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</si>
  <si>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</si>
  <si>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</si>
  <si>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</si>
  <si>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</si>
  <si>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</si>
  <si>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</si>
  <si>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</si>
  <si>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</si>
  <si>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</si>
  <si>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</si>
  <si>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</si>
  <si>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</si>
  <si>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</si>
  <si>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</si>
  <si>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</si>
  <si>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</si>
  <si>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</si>
  <si>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</si>
  <si>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</si>
  <si>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</si>
  <si>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</si>
  <si>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</si>
  <si>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</si>
  <si>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</si>
  <si>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</si>
  <si>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</si>
  <si>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</si>
  <si>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</si>
  <si>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</si>
  <si>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</si>
  <si>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</si>
  <si>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</si>
  <si>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</si>
  <si>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</si>
  <si>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</si>
  <si>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</si>
  <si>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</si>
  <si>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</si>
  <si>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</si>
  <si>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</si>
  <si>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</si>
  <si>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</si>
  <si>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</si>
  <si>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</si>
  <si>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</si>
  <si>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</si>
  <si>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</si>
  <si>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</si>
  <si>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</si>
  <si>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</si>
  <si>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</si>
  <si>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</si>
  <si>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</si>
  <si>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</si>
  <si>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</si>
  <si>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</si>
  <si>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</si>
  <si>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</si>
  <si>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</si>
  <si>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</si>
  <si>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</si>
  <si>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</si>
  <si>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</si>
  <si>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</si>
  <si>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</si>
  <si>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</si>
  <si>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</si>
  <si>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</si>
  <si>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</si>
  <si>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</si>
  <si>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</si>
  <si>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</si>
  <si>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</si>
  <si>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</si>
  <si>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</si>
  <si>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</si>
  <si>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</si>
  <si>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</si>
  <si>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</si>
  <si>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</si>
  <si>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</si>
  <si>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</si>
  <si>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</si>
  <si>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</si>
  <si>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</si>
  <si>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</si>
  <si>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</si>
  <si>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</si>
  <si>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</si>
  <si>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</si>
  <si>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</si>
  <si>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</si>
  <si>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</si>
  <si>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</si>
  <si>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</si>
  <si>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</si>
  <si>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</si>
  <si>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</si>
  <si>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</si>
  <si>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</si>
  <si>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</si>
  <si>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</si>
  <si>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</si>
  <si>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</si>
  <si>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</si>
  <si>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</si>
  <si>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</si>
  <si>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</si>
  <si>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</si>
  <si>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</si>
  <si>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</si>
  <si>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</si>
  <si>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</si>
  <si>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</si>
  <si>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</si>
  <si>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</si>
  <si>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</si>
  <si>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</si>
  <si>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</si>
  <si>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</si>
  <si>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</si>
  <si>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</si>
  <si>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</si>
  <si>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</si>
  <si>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</si>
  <si>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</si>
  <si>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</si>
  <si>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</si>
  <si>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</si>
  <si>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</si>
  <si>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</si>
  <si>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</si>
  <si>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</si>
  <si>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</si>
  <si>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</si>
  <si>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</si>
  <si>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</si>
  <si>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</si>
  <si>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</si>
  <si>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</si>
  <si>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</si>
  <si>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</si>
  <si>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</si>
  <si>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</si>
  <si>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</si>
  <si>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</si>
  <si>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</si>
  <si>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</si>
  <si>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</si>
  <si>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</si>
  <si>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</si>
  <si>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</si>
  <si>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</si>
  <si>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</si>
  <si>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</si>
  <si>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</si>
  <si>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</si>
  <si>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</si>
  <si>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</si>
  <si>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</si>
  <si>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</si>
  <si>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</si>
  <si>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</si>
  <si>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</si>
  <si>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</si>
  <si>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</si>
  <si>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</si>
  <si>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</si>
  <si>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</si>
  <si>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</si>
  <si>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</si>
  <si>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</si>
  <si>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</si>
  <si>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</si>
  <si>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</si>
  <si>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</si>
  <si>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</si>
  <si>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</si>
  <si>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</si>
  <si>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</si>
  <si>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</si>
  <si>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</si>
  <si>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</si>
  <si>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</si>
  <si>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</si>
  <si>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</si>
  <si>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</si>
  <si>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</si>
  <si>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</si>
  <si>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</si>
  <si>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</si>
  <si>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</si>
  <si>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</si>
  <si>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</si>
  <si>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</si>
  <si>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</si>
  <si>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</si>
  <si>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</si>
  <si>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</si>
  <si>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</si>
  <si>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</si>
  <si>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</si>
  <si>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</si>
  <si>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</si>
  <si>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</si>
  <si>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</si>
  <si>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</si>
  <si>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</si>
  <si>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</si>
  <si>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</si>
  <si>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</si>
  <si>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</si>
  <si>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</si>
  <si>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</si>
  <si>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</si>
  <si>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</si>
  <si>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</si>
  <si>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</si>
  <si>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</si>
  <si>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</si>
  <si>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</si>
  <si>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</si>
  <si>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</si>
  <si>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</si>
  <si>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</si>
  <si>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</si>
  <si>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</si>
  <si>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</si>
  <si>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</si>
  <si>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</si>
  <si>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</si>
  <si>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</si>
  <si>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</si>
  <si>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</si>
  <si>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</si>
  <si>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</si>
  <si>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</si>
  <si>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</si>
  <si>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</si>
  <si>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</si>
  <si>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</si>
  <si>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</si>
  <si>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</si>
  <si>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</si>
  <si>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</si>
  <si>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</si>
  <si>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</si>
  <si>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</si>
  <si>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</si>
  <si>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</si>
  <si>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</si>
  <si>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</si>
  <si>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</si>
  <si>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</si>
  <si>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</si>
  <si>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</si>
  <si>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</si>
  <si>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</si>
  <si>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</si>
  <si>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</si>
  <si>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</si>
  <si>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</si>
  <si>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</si>
  <si>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</si>
  <si>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</si>
  <si>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</si>
  <si>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</si>
  <si>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</si>
  <si>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</si>
  <si>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</si>
  <si>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</si>
  <si>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</si>
  <si>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</si>
  <si>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</si>
  <si>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</si>
  <si>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</si>
  <si>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</si>
  <si>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</si>
  <si>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</si>
  <si>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</si>
  <si>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</si>
  <si>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</si>
  <si>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</si>
  <si>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</si>
  <si>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</si>
  <si>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</si>
  <si>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</si>
  <si>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</si>
  <si>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</si>
  <si>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</si>
  <si>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</si>
  <si>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</si>
  <si>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</si>
  <si>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</si>
  <si>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</si>
  <si>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</si>
  <si>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</si>
  <si>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</si>
  <si>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</si>
  <si>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</si>
  <si>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</si>
  <si>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</si>
  <si>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</si>
  <si>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</si>
  <si>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</si>
  <si>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</si>
  <si>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</si>
  <si>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</si>
  <si>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</si>
  <si>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</si>
  <si>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</si>
  <si>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</si>
  <si>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</si>
  <si>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</si>
  <si>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</si>
  <si>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</si>
  <si>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</si>
  <si>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</si>
  <si>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</si>
  <si>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</si>
  <si>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</si>
  <si>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</si>
  <si>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</si>
  <si>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</si>
  <si>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</si>
  <si>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</si>
  <si>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</si>
  <si>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</si>
  <si>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</si>
  <si>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</si>
  <si>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</si>
  <si>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</si>
  <si>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</si>
  <si>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</si>
  <si>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</si>
  <si>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</si>
  <si>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</si>
  <si>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</si>
  <si>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</si>
  <si>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</si>
  <si>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</si>
  <si>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</si>
  <si>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</si>
  <si>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</si>
  <si>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</si>
  <si>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</si>
  <si>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</si>
  <si>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</si>
  <si>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</si>
  <si>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</si>
  <si>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</si>
  <si>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</si>
  <si>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</si>
  <si>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</si>
  <si>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</si>
  <si>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</si>
  <si>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</si>
  <si>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</si>
  <si>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</si>
  <si>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</si>
  <si>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</si>
  <si>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</si>
  <si>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</si>
  <si>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</si>
  <si>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</si>
  <si>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</si>
  <si>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</si>
  <si>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</si>
  <si>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</si>
  <si>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</si>
  <si>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</si>
  <si>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</si>
  <si>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</si>
  <si>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</si>
  <si>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</si>
  <si>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</si>
  <si>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</si>
  <si>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</si>
  <si>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</si>
  <si>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</si>
  <si>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</si>
  <si>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</si>
  <si>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</si>
  <si>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</si>
  <si>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</si>
  <si>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</si>
  <si>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</si>
  <si>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</si>
  <si>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</si>
  <si>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</si>
  <si>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</si>
  <si>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</si>
  <si>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</si>
  <si>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</si>
  <si>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</si>
  <si>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</si>
  <si>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</si>
  <si>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</si>
  <si>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</si>
  <si>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</si>
  <si>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</si>
  <si>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</si>
  <si>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</si>
  <si>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</si>
  <si>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</si>
  <si>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</si>
  <si>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</si>
  <si>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</si>
  <si>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</si>
  <si>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</si>
  <si>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</si>
  <si>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</si>
  <si>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</si>
  <si>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</si>
  <si>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</si>
  <si>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</si>
  <si>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</si>
  <si>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</si>
  <si>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</si>
  <si>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</si>
  <si>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</si>
  <si>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</si>
  <si>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</si>
  <si>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</si>
  <si>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</si>
  <si>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</si>
  <si>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</si>
  <si>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</si>
  <si>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</si>
  <si>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</si>
  <si>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</si>
  <si>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</si>
  <si>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</si>
  <si>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</si>
  <si>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</si>
  <si>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</si>
  <si>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</si>
  <si>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</si>
  <si>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</si>
  <si>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</si>
  <si>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</si>
  <si>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</si>
  <si>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</si>
  <si>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</si>
  <si>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</si>
  <si>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</si>
  <si>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</si>
  <si>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</si>
  <si>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</si>
  <si>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</si>
  <si>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</si>
  <si>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</si>
  <si>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</si>
  <si>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</si>
  <si>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</si>
  <si>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</si>
  <si>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</si>
  <si>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</si>
  <si>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</si>
  <si>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</si>
  <si>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</si>
  <si>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</si>
  <si>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</si>
  <si>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</si>
  <si>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</si>
  <si>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</si>
  <si>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</si>
  <si>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</si>
  <si>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</si>
  <si>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</si>
  <si>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</si>
  <si>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</si>
  <si>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</si>
  <si>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</si>
  <si>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</si>
  <si>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</si>
  <si>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</si>
  <si>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</si>
  <si>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</si>
  <si>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</si>
  <si>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</si>
  <si>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</si>
  <si>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</si>
  <si>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</si>
  <si>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</si>
  <si>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</si>
  <si>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</si>
  <si>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</si>
  <si>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</si>
  <si>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</si>
  <si>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</si>
  <si>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</si>
  <si>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</si>
  <si>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</si>
  <si>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</si>
  <si>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</si>
  <si>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</si>
  <si>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</si>
  <si>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</si>
  <si>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</si>
  <si>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</si>
  <si>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</si>
  <si>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</si>
  <si>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</si>
  <si>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</si>
  <si>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</si>
  <si>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</si>
  <si>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</si>
  <si>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</si>
  <si>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</si>
  <si>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</si>
  <si>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</si>
  <si>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</si>
  <si>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</si>
  <si>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</si>
  <si>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</si>
  <si>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</si>
  <si>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</si>
  <si>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</si>
  <si>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</si>
  <si>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</si>
  <si>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</si>
  <si>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</si>
  <si>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</si>
  <si>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</si>
  <si>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</si>
  <si>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</si>
  <si>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</si>
  <si>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</si>
  <si>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</si>
  <si>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</si>
  <si>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</si>
  <si>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</si>
  <si>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</si>
  <si>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</si>
  <si>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</si>
  <si>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</si>
  <si>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</si>
  <si>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</si>
  <si>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</si>
  <si>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</si>
  <si>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</si>
  <si>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</si>
  <si>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</si>
  <si>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</si>
  <si>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</si>
  <si>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</si>
  <si>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</si>
  <si>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</si>
  <si>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</si>
  <si>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</si>
  <si>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</si>
  <si>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</si>
  <si>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</si>
  <si>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</si>
  <si>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</si>
  <si>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</si>
  <si>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</si>
  <si>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</si>
  <si>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</si>
  <si>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</si>
  <si>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</si>
  <si>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</si>
  <si>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</si>
  <si>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</si>
  <si>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</si>
  <si>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</si>
  <si>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</si>
  <si>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</si>
  <si>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</si>
  <si>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</si>
  <si>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</si>
  <si>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</si>
  <si>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</si>
  <si>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</si>
  <si>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</si>
  <si>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</si>
  <si>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</si>
  <si>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</si>
  <si>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</si>
  <si>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</si>
  <si>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</si>
  <si>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</si>
  <si>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</si>
  <si>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</si>
  <si>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</si>
  <si>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</si>
  <si>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</si>
  <si>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</si>
  <si>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</si>
  <si>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</si>
  <si>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</si>
  <si>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</si>
  <si>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</si>
  <si>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</si>
  <si>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</si>
  <si>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</si>
  <si>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</si>
  <si>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</si>
  <si>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</si>
  <si>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</si>
  <si>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</si>
  <si>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</si>
  <si>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</si>
  <si>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</si>
  <si>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</si>
  <si>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</si>
  <si>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</si>
  <si>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</si>
  <si>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</si>
  <si>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</si>
  <si>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</si>
  <si>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</si>
  <si>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</si>
  <si>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</si>
  <si>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</si>
  <si>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</si>
  <si>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</si>
  <si>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</si>
  <si>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</si>
  <si>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</si>
  <si>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</si>
  <si>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</si>
  <si>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</si>
  <si>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</si>
  <si>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</si>
  <si>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</si>
  <si>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</si>
  <si>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</si>
  <si>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</si>
  <si>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</si>
  <si>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</si>
  <si>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</si>
  <si>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</si>
  <si>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</si>
  <si>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</si>
  <si>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</si>
  <si>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</si>
  <si>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</si>
  <si>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</si>
  <si>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</si>
  <si>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</si>
  <si>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</si>
  <si>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</si>
  <si>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</si>
  <si>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</si>
  <si>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</si>
  <si>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</si>
  <si>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</si>
  <si>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</si>
  <si>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</si>
  <si>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</si>
  <si>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</si>
  <si>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</si>
  <si>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</si>
  <si>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</si>
  <si>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</si>
  <si>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</si>
  <si>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</si>
  <si>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</si>
  <si>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</si>
  <si>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</si>
  <si>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</si>
  <si>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</si>
  <si>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</si>
  <si>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</si>
  <si>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</si>
  <si>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</si>
  <si>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</si>
  <si>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</si>
  <si>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</si>
  <si>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</si>
  <si>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</si>
  <si>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</si>
  <si>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</si>
  <si>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</si>
  <si>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</si>
  <si>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</si>
  <si>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</si>
  <si>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</si>
  <si>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</si>
  <si>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</si>
  <si>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</si>
  <si>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</si>
  <si>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</si>
  <si>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</si>
  <si>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</si>
  <si>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</si>
  <si>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</si>
  <si>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</si>
  <si>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</si>
  <si>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</si>
  <si>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</si>
  <si>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</si>
  <si>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</si>
  <si>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</si>
  <si>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</si>
  <si>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</si>
  <si>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</si>
  <si>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</si>
  <si>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</si>
  <si>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</si>
  <si>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</si>
  <si>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</si>
  <si>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</si>
  <si>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</si>
  <si>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</si>
  <si>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</si>
  <si>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</si>
  <si>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</si>
  <si>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</si>
  <si>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</si>
  <si>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</si>
  <si>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</si>
  <si>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</si>
  <si>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</si>
  <si>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</si>
  <si>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</si>
  <si>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</si>
  <si>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</si>
  <si>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</si>
  <si>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</si>
  <si>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</si>
  <si>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</si>
  <si>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</si>
  <si>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</si>
  <si>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</si>
  <si>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</si>
  <si>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</si>
  <si>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</si>
  <si>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</si>
  <si>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</si>
  <si>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</si>
  <si>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</si>
  <si>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</si>
  <si>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</si>
  <si>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</si>
  <si>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</si>
  <si>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</si>
  <si>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</si>
  <si>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</si>
  <si>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</si>
  <si>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</si>
  <si>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</si>
  <si>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</si>
  <si>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</si>
  <si>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</si>
  <si>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</si>
  <si>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</si>
  <si>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</si>
  <si>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</si>
  <si>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</si>
  <si>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</si>
  <si>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</si>
  <si>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</si>
  <si>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</si>
  <si>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</si>
  <si>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</si>
  <si>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</si>
  <si>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</si>
  <si>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</si>
  <si>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</si>
  <si>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</si>
  <si>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</si>
  <si>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</si>
  <si>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</si>
  <si>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</si>
  <si>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</si>
  <si>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</si>
  <si>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</si>
  <si>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</si>
  <si>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</si>
  <si>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</si>
  <si>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</si>
  <si>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</si>
  <si>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</si>
  <si>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</si>
  <si>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</si>
  <si>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</si>
  <si>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</si>
  <si>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</si>
  <si>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</si>
  <si>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</si>
  <si>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</si>
  <si>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</si>
  <si>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</si>
  <si>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</si>
  <si>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</si>
  <si>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</si>
  <si>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</si>
  <si>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</si>
  <si>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</si>
  <si>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</si>
  <si>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</si>
  <si>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</si>
  <si>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</si>
  <si>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</si>
  <si>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</si>
  <si>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</si>
  <si>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</si>
  <si>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</si>
  <si>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</si>
  <si>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</si>
  <si>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</si>
  <si>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</si>
  <si>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</si>
  <si>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</si>
  <si>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</si>
  <si>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</si>
  <si>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</si>
  <si>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</si>
  <si>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</si>
  <si>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</si>
  <si>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</si>
  <si>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</si>
  <si>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</si>
  <si>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</si>
  <si>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</si>
  <si>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</si>
  <si>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</si>
  <si>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</si>
  <si>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</si>
  <si>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</si>
  <si>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</si>
  <si>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</si>
  <si>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</si>
  <si>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</si>
  <si>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</si>
  <si>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</si>
  <si>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</si>
  <si>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</si>
  <si>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</si>
  <si>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</si>
  <si>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</si>
  <si>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</si>
  <si>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</si>
  <si>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</si>
  <si>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</si>
  <si>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</si>
  <si>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</si>
  <si>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</si>
  <si>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</si>
  <si>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</si>
  <si>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</si>
  <si>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</si>
  <si>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</si>
  <si>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</si>
  <si>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</si>
  <si>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</si>
  <si>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</si>
  <si>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</si>
  <si>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</si>
  <si>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</si>
  <si>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</si>
  <si>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</si>
  <si>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</si>
  <si>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</si>
  <si>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</si>
  <si>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</si>
  <si>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</si>
  <si>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</si>
  <si>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</si>
  <si>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</si>
  <si>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</si>
  <si>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</si>
  <si>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</si>
  <si>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</si>
  <si>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</si>
  <si>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</si>
  <si>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</si>
  <si>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</si>
  <si>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</si>
  <si>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</si>
  <si>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</si>
  <si>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</si>
  <si>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</si>
  <si>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</si>
  <si>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</si>
  <si>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</si>
  <si>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</si>
  <si>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</si>
  <si>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</si>
  <si>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</si>
  <si>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</si>
  <si>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</si>
  <si>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</si>
  <si>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</si>
  <si>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</si>
  <si>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</si>
  <si>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</si>
  <si>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</si>
  <si>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</si>
  <si>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</si>
  <si>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</si>
  <si>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</si>
  <si>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</si>
  <si>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</si>
  <si>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</si>
  <si>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</si>
  <si>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</si>
  <si>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</si>
  <si>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</si>
  <si>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</si>
  <si>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</si>
  <si>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</si>
  <si>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</si>
  <si>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</si>
  <si>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</si>
  <si>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</si>
  <si>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</si>
  <si>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</si>
  <si>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</si>
  <si>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</si>
  <si>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</si>
  <si>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</si>
  <si>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</si>
  <si>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</si>
  <si>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</si>
  <si>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</si>
  <si>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</si>
  <si>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</si>
  <si>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</si>
  <si>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</si>
  <si>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</si>
  <si>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</si>
  <si>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</si>
  <si>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</si>
  <si>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</si>
  <si>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</si>
  <si>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</si>
  <si>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</si>
  <si>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</si>
  <si>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</si>
  <si>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</si>
  <si>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</si>
  <si>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</si>
  <si>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</si>
  <si>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</si>
  <si>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</si>
  <si>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</si>
  <si>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</si>
  <si>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</si>
  <si>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</si>
  <si>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</si>
  <si>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</si>
  <si>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</si>
  <si>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</si>
  <si>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</si>
  <si>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</si>
  <si>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</si>
  <si>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</si>
  <si>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</si>
  <si>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</si>
  <si>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</si>
  <si>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</si>
  <si>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</si>
  <si>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</si>
  <si>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</si>
  <si>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</si>
  <si>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</si>
  <si>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</si>
  <si>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</si>
  <si>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</si>
  <si>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</si>
  <si>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</si>
  <si>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</si>
  <si>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</si>
  <si>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</si>
  <si>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</si>
  <si>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</si>
  <si>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</si>
  <si>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</si>
  <si>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</si>
  <si>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</si>
  <si>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</si>
  <si>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</si>
  <si>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</si>
  <si>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</si>
  <si>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</si>
  <si>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</si>
  <si>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</si>
  <si>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</si>
  <si>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</si>
  <si>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</si>
  <si>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</si>
  <si>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</si>
  <si>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</si>
  <si>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</si>
  <si>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</si>
  <si>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</si>
  <si>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</si>
  <si>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</si>
  <si>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</si>
  <si>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</si>
  <si>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</si>
  <si>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</si>
  <si>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</si>
  <si>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</si>
  <si>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</si>
  <si>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</si>
  <si>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</si>
  <si>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</si>
  <si>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</si>
  <si>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</si>
  <si>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</si>
  <si>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</si>
  <si>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</si>
  <si>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</si>
  <si>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</si>
  <si>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</si>
  <si>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</si>
  <si>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</si>
  <si>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</si>
  <si>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</si>
  <si>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</si>
  <si>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</si>
  <si>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</si>
  <si>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</si>
  <si>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</si>
  <si>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</si>
  <si>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</si>
  <si>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</si>
  <si>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</si>
  <si>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</si>
  <si>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</si>
  <si>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</si>
  <si>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</si>
  <si>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</si>
  <si>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</si>
  <si>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</si>
  <si>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</si>
  <si>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</si>
  <si>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</si>
  <si>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</si>
  <si>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</si>
  <si>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</si>
  <si>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</si>
  <si>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</si>
  <si>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</si>
  <si>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</si>
  <si>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</si>
  <si>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</si>
  <si>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</si>
  <si>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</si>
  <si>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</si>
  <si>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</si>
  <si>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</si>
  <si>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</si>
  <si>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</si>
  <si>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</si>
  <si>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</si>
  <si>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</si>
  <si>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</si>
  <si>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</si>
  <si>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</si>
  <si>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</si>
  <si>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</si>
  <si>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</si>
  <si>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</si>
  <si>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</si>
  <si>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</si>
  <si>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</si>
  <si>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</si>
  <si>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</si>
  <si>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</si>
  <si>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</si>
  <si>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</si>
  <si>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</si>
  <si>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</si>
  <si>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</si>
  <si>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</si>
  <si>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</si>
  <si>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</si>
  <si>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</si>
  <si>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</si>
  <si>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</si>
  <si>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</si>
  <si>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</si>
  <si>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</si>
  <si>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</si>
  <si>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</si>
  <si>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</si>
  <si>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</si>
  <si>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</si>
  <si>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</si>
  <si>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</si>
  <si>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</si>
  <si>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</si>
  <si>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</si>
  <si>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</si>
  <si>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</si>
  <si>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</si>
  <si>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</si>
  <si>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</si>
  <si>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</si>
  <si>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</si>
  <si>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</si>
  <si>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</si>
  <si>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</si>
  <si>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</si>
  <si>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</si>
  <si>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</si>
  <si>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</si>
  <si>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</si>
  <si>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</si>
  <si>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</si>
  <si>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</si>
  <si>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</si>
  <si>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</si>
  <si>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</si>
  <si>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</si>
  <si>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</si>
  <si>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</si>
  <si>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</si>
  <si>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</si>
  <si>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</si>
  <si>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</si>
  <si>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</si>
  <si>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</si>
  <si>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</si>
  <si>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</si>
  <si>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</si>
  <si>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</si>
  <si>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</si>
  <si>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</si>
  <si>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</si>
  <si>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</si>
  <si>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</si>
  <si>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</si>
  <si>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</si>
  <si>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</si>
  <si>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</si>
  <si>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</si>
  <si>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</si>
  <si>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</si>
  <si>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</si>
  <si>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</si>
  <si>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</si>
  <si>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</si>
  <si>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</si>
  <si>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</si>
  <si>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</si>
  <si>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</si>
  <si>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</si>
  <si>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</si>
  <si>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</si>
  <si>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</si>
  <si>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</si>
  <si>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</si>
  <si>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</si>
  <si>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</si>
  <si>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</si>
  <si>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</si>
  <si>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</si>
  <si>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</si>
  <si>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</si>
  <si>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</si>
  <si>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</si>
  <si>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</si>
  <si>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</si>
  <si>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</si>
  <si>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</si>
  <si>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</si>
  <si>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</si>
  <si>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</si>
  <si>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</si>
  <si>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</si>
  <si>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</si>
  <si>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</si>
  <si>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</si>
  <si>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</si>
  <si>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</si>
  <si>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</si>
  <si>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</si>
  <si>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</si>
  <si>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</si>
  <si>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</si>
  <si>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</si>
  <si>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</si>
  <si>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</si>
  <si>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</si>
  <si>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</si>
  <si>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</si>
  <si>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</si>
  <si>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</si>
  <si>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</si>
  <si>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</si>
  <si>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</si>
  <si>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</si>
  <si>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</si>
  <si>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</si>
  <si>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</si>
  <si>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</si>
  <si>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</si>
  <si>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</si>
  <si>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</si>
  <si>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</si>
  <si>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</si>
  <si>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</si>
  <si>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</si>
  <si>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</si>
  <si>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</si>
  <si>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</si>
  <si>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</si>
  <si>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</si>
  <si>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</si>
  <si>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</si>
  <si>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</si>
  <si>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</si>
  <si>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</si>
  <si>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</si>
  <si>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</si>
  <si>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</si>
  <si>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</si>
  <si>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</si>
  <si>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</si>
  <si>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</si>
  <si>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</si>
  <si>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</si>
  <si>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</si>
  <si>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</si>
  <si>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</si>
  <si>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</si>
  <si>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</si>
  <si>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</si>
  <si>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</si>
  <si>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</si>
  <si>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</si>
  <si>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</si>
  <si>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</si>
  <si>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</si>
  <si>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</si>
  <si>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</si>
  <si>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</si>
  <si>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</si>
  <si>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</si>
  <si>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</si>
  <si>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</si>
  <si>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</si>
  <si>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</si>
  <si>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</si>
  <si>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</si>
  <si>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</si>
  <si>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</si>
  <si>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</si>
  <si>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</si>
  <si>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</si>
  <si>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</si>
  <si>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</si>
  <si>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</si>
  <si>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</si>
  <si>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</si>
  <si>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</si>
  <si>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</si>
  <si>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</si>
  <si>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</si>
  <si>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</si>
  <si>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</si>
  <si>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</si>
  <si>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</si>
  <si>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</si>
  <si>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</si>
  <si>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</si>
  <si>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</si>
  <si>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</si>
  <si>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</si>
  <si>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</si>
  <si>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</si>
  <si>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</si>
  <si>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</si>
  <si>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</si>
  <si>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</si>
  <si>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</si>
  <si>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</si>
  <si>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</si>
  <si>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</si>
  <si>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</si>
  <si>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</si>
  <si>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</si>
  <si>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</si>
  <si>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</si>
  <si>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</si>
  <si>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</si>
  <si>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</si>
  <si>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</si>
  <si>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</si>
  <si>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</si>
  <si>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</si>
  <si>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</si>
  <si>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</si>
  <si>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</si>
  <si>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</si>
  <si>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</si>
  <si>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</si>
  <si>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</si>
  <si>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</si>
  <si>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</si>
  <si>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</si>
  <si>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</si>
  <si>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</si>
  <si>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</si>
  <si>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</si>
  <si>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</si>
  <si>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</si>
  <si>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</si>
  <si>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</si>
  <si>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</si>
  <si>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</si>
  <si>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</si>
  <si>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</si>
  <si>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</si>
  <si>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</si>
  <si>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</si>
  <si>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</si>
  <si>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</si>
  <si>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</si>
  <si>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</si>
  <si>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</si>
  <si>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</si>
  <si>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</si>
  <si>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</si>
  <si>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</si>
  <si>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</si>
  <si>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</si>
  <si>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</si>
  <si>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</si>
  <si>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</si>
  <si>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</si>
  <si>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</si>
  <si>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</si>
  <si>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</si>
  <si>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</si>
  <si>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</si>
  <si>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</si>
  <si>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</si>
  <si>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</si>
  <si>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</si>
  <si>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</si>
  <si>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</si>
  <si>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</si>
  <si>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</si>
  <si>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</si>
  <si>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</si>
  <si>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</si>
  <si>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</si>
  <si>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</si>
  <si>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</si>
  <si>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</si>
  <si>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</si>
  <si>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</si>
  <si>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</si>
  <si>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</si>
  <si>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</si>
  <si>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</si>
  <si>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</si>
  <si>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</si>
  <si>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</si>
  <si>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</si>
  <si>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</si>
  <si>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</si>
  <si>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</si>
  <si>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</si>
  <si>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</si>
  <si>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</si>
  <si>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</si>
  <si>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</si>
  <si>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</si>
  <si>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</si>
  <si>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</si>
  <si>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</si>
  <si>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</si>
  <si>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</si>
  <si>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</si>
  <si>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</si>
  <si>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</si>
  <si>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</si>
  <si>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</si>
  <si>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</si>
  <si>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</si>
  <si>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</si>
  <si>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</si>
  <si>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</si>
  <si>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</si>
  <si>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</si>
  <si>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</si>
  <si>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</si>
  <si>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</si>
  <si>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</si>
  <si>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</si>
  <si>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</si>
  <si>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</si>
  <si>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</si>
  <si>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</si>
  <si>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</si>
  <si>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</si>
  <si>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</si>
  <si>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</si>
  <si>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</si>
  <si>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</si>
  <si>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</si>
  <si>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</si>
  <si>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</si>
  <si>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</si>
  <si>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</si>
  <si>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</si>
  <si>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</si>
  <si>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</si>
  <si>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</si>
  <si>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</si>
  <si>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</si>
  <si>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</si>
  <si>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</si>
  <si>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</si>
  <si>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</si>
  <si>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</si>
  <si>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</si>
  <si>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</si>
  <si>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</si>
  <si>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</si>
  <si>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</si>
  <si>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</si>
  <si>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</si>
  <si>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</si>
  <si>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</si>
  <si>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</si>
  <si>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</si>
  <si>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</si>
  <si>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</si>
  <si>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</si>
  <si>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</si>
  <si>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</si>
  <si>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</si>
  <si>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</si>
  <si>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</si>
  <si>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</si>
  <si>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</si>
  <si>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</si>
  <si>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</si>
  <si>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</si>
  <si>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</si>
  <si>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</si>
  <si>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</si>
  <si>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</si>
  <si>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</si>
  <si>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</si>
  <si>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</si>
  <si>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</si>
  <si>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</si>
  <si>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</si>
  <si>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</si>
  <si>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</si>
  <si>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</si>
  <si>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</si>
  <si>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</si>
  <si>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</si>
  <si>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</si>
  <si>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</si>
  <si>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</si>
  <si>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</si>
  <si>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</si>
  <si>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</si>
  <si>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</si>
  <si>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</si>
  <si>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</si>
  <si>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</si>
  <si>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</si>
  <si>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</si>
  <si>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</si>
  <si>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</si>
  <si>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</si>
  <si>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</si>
  <si>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</si>
  <si>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</si>
  <si>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</si>
  <si>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</si>
  <si>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</si>
  <si>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</si>
  <si>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</si>
  <si>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</si>
  <si>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</si>
  <si>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</si>
  <si>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</si>
  <si>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</si>
  <si>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</si>
  <si>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</si>
  <si>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</si>
  <si>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</si>
  <si>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</si>
  <si>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</si>
  <si>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</si>
  <si>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</si>
  <si>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</si>
  <si>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</si>
  <si>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</si>
  <si>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</si>
  <si>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</si>
  <si>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</si>
  <si>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</si>
  <si>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</si>
  <si>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</si>
  <si>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</si>
  <si>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</si>
  <si>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</si>
  <si>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</si>
  <si>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</si>
  <si>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</si>
  <si>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</si>
  <si>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</si>
  <si>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</si>
  <si>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</si>
  <si>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</si>
  <si>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</si>
  <si>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</si>
  <si>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</si>
  <si>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</si>
  <si>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</si>
  <si>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</si>
  <si>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</si>
  <si>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</si>
  <si>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</si>
  <si>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</si>
  <si>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</si>
  <si>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</si>
  <si>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</si>
  <si>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</si>
  <si>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</si>
  <si>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</si>
  <si>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</si>
  <si>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</si>
  <si>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</si>
  <si>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</si>
  <si>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</si>
  <si>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</si>
  <si>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</si>
  <si>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</si>
  <si>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</si>
  <si>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</si>
  <si>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</si>
  <si>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</si>
  <si>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</si>
  <si>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</si>
  <si>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</si>
  <si>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</si>
  <si>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</si>
  <si>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</si>
  <si>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</si>
  <si>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</si>
  <si>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</si>
  <si>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</si>
  <si>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</si>
  <si>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</si>
  <si>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</si>
  <si>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</si>
  <si>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</si>
  <si>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</si>
  <si>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</si>
  <si>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</si>
  <si>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</si>
  <si>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</si>
  <si>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</si>
  <si>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</si>
  <si>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</si>
  <si>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</si>
  <si>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</si>
  <si>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</si>
  <si>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</si>
  <si>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</si>
  <si>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</si>
  <si>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</si>
  <si>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</si>
  <si>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</si>
  <si>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</si>
  <si>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</si>
  <si>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</si>
  <si>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</si>
  <si>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</si>
  <si>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</si>
  <si>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</si>
  <si>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</si>
  <si>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</si>
  <si>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</si>
  <si>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</si>
  <si>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</si>
  <si>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</si>
  <si>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</si>
  <si>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</si>
  <si>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</si>
  <si>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</si>
  <si>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</si>
  <si>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</si>
  <si>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</si>
  <si>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</si>
  <si>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</si>
  <si>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</si>
  <si>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</si>
  <si>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</si>
  <si>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</si>
  <si>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</si>
  <si>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</si>
  <si>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</si>
  <si>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</si>
  <si>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</si>
  <si>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</si>
  <si>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</si>
  <si>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</si>
  <si>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</si>
  <si>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</si>
  <si>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</si>
  <si>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</si>
  <si>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</si>
  <si>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</si>
  <si>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</si>
  <si>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</si>
  <si>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</si>
  <si>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</si>
  <si>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</si>
  <si>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</si>
  <si>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</si>
  <si>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</si>
  <si>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</si>
  <si>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</si>
  <si>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</si>
  <si>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</si>
  <si>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</si>
  <si>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</si>
  <si>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</si>
  <si>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</si>
  <si>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</si>
  <si>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</si>
  <si>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</si>
  <si>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</si>
  <si>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</si>
  <si>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</si>
  <si>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</si>
  <si>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</si>
  <si>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</si>
  <si>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</si>
  <si>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</si>
  <si>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</si>
  <si>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</si>
  <si>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</si>
  <si>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</si>
  <si>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</si>
  <si>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</si>
  <si>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</si>
  <si>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</si>
  <si>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</si>
  <si>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</si>
  <si>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</si>
  <si>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</si>
  <si>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</si>
  <si>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</si>
  <si>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</si>
  <si>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</si>
  <si>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</si>
  <si>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</si>
  <si>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</si>
  <si>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</si>
  <si>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</si>
  <si>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</si>
  <si>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</si>
  <si>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</si>
  <si>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</si>
  <si>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</si>
  <si>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</si>
  <si>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</si>
  <si>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</si>
  <si>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</si>
  <si>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</si>
  <si>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</si>
  <si>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</si>
  <si>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</si>
  <si>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</si>
  <si>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</si>
  <si>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</si>
  <si>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</si>
  <si>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</si>
  <si>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</si>
  <si>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</si>
  <si>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</si>
  <si>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</si>
  <si>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</si>
  <si>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</si>
  <si>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</si>
  <si>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</si>
  <si>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</si>
  <si>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</si>
  <si>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</si>
  <si>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</si>
  <si>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</si>
  <si>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</si>
  <si>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</si>
  <si>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</si>
  <si>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</si>
  <si>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</si>
  <si>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</si>
  <si>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</si>
  <si>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</si>
  <si>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</si>
  <si>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</si>
  <si>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</si>
  <si>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</si>
  <si>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</si>
  <si>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</si>
  <si>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</si>
  <si>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</si>
  <si>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</si>
  <si>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</si>
  <si>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</si>
  <si>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</si>
  <si>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</si>
  <si>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</si>
  <si>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</si>
  <si>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</si>
  <si>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</si>
  <si>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</si>
  <si>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</si>
  <si>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</si>
  <si>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</si>
  <si>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</si>
  <si>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</si>
  <si>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</si>
  <si>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</si>
  <si>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</si>
  <si>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</si>
  <si>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</si>
  <si>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</si>
  <si>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</si>
  <si>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</si>
  <si>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</si>
  <si>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</si>
  <si>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</si>
  <si>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</si>
  <si>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</si>
  <si>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</si>
  <si>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</si>
  <si>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</si>
  <si>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</si>
  <si>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</si>
  <si>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</si>
  <si>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</si>
  <si>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</si>
  <si>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</si>
  <si>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</si>
  <si>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</si>
  <si>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</si>
  <si>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</si>
  <si>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</si>
  <si>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</si>
  <si>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</si>
  <si>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</si>
  <si>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</si>
  <si>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</si>
  <si>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</si>
  <si>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</si>
  <si>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</si>
  <si>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</si>
  <si>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</si>
  <si>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</si>
  <si>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</si>
  <si>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</si>
  <si>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</si>
  <si>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</si>
  <si>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</si>
  <si>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</si>
  <si>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</si>
  <si>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</si>
  <si>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</si>
  <si>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</si>
  <si>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</si>
  <si>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</si>
  <si>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</si>
  <si>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</si>
  <si>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</si>
  <si>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</si>
  <si>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</si>
  <si>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</si>
  <si>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</si>
  <si>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</si>
  <si>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</si>
  <si>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</si>
  <si>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</si>
  <si>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</si>
  <si>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</si>
  <si>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</si>
  <si>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</si>
  <si>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</si>
  <si>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</si>
  <si>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</si>
  <si>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</si>
  <si>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</si>
  <si>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</si>
  <si>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</si>
  <si>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</si>
  <si>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</si>
  <si>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</si>
  <si>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</si>
  <si>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</si>
  <si>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</si>
  <si>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</si>
  <si>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</si>
  <si>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</si>
  <si>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</si>
  <si>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</si>
  <si>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</si>
  <si>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</si>
  <si>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</si>
  <si>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</si>
  <si>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</si>
  <si>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</si>
  <si>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</si>
  <si>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</si>
  <si>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</si>
  <si>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</si>
  <si>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</si>
  <si>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</si>
  <si>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</si>
  <si>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</si>
  <si>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</si>
  <si>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</si>
  <si>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</si>
  <si>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</si>
  <si>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</si>
  <si>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</si>
  <si>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</si>
  <si>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</si>
  <si>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</si>
  <si>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</si>
  <si>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</si>
  <si>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</si>
  <si>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</si>
  <si>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</si>
  <si>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</si>
  <si>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</si>
  <si>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</si>
  <si>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</si>
  <si>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</si>
  <si>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</si>
  <si>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</si>
  <si>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</si>
  <si>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</si>
  <si>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</si>
  <si>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</si>
  <si>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</si>
  <si>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</si>
  <si>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</si>
  <si>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</si>
  <si>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</si>
  <si>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</si>
  <si>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</si>
  <si>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</si>
  <si>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</si>
  <si>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</si>
  <si>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</si>
  <si>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</si>
  <si>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</si>
  <si>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</si>
  <si>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</si>
  <si>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</si>
  <si>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</si>
  <si>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</si>
  <si>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</si>
  <si>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</si>
  <si>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</si>
  <si>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</si>
  <si>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</si>
  <si>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</si>
  <si>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</si>
  <si>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</si>
  <si>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</si>
  <si>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</si>
  <si>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</si>
  <si>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</si>
  <si>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</si>
  <si>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</si>
  <si>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</si>
  <si>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</si>
  <si>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</si>
  <si>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</si>
  <si>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</si>
  <si>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</si>
  <si>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</si>
  <si>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</si>
  <si>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</si>
  <si>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</si>
  <si>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</si>
  <si>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</si>
  <si>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</si>
  <si>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</si>
  <si>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</si>
  <si>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</si>
  <si>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</si>
  <si>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</si>
  <si>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</si>
  <si>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</si>
  <si>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</si>
  <si>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</si>
  <si>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</si>
  <si>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</si>
  <si>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</si>
  <si>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</si>
  <si>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</si>
  <si>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</si>
  <si>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</si>
  <si>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</si>
  <si>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</si>
  <si>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</si>
  <si>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</si>
  <si>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</si>
  <si>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</si>
  <si>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</si>
  <si>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</si>
  <si>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</si>
  <si>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</si>
  <si>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</si>
  <si>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</si>
  <si>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</si>
  <si>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</si>
  <si>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</si>
  <si>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</si>
  <si>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</si>
  <si>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</si>
  <si>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</si>
  <si>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</si>
  <si>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</si>
  <si>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</si>
  <si>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</si>
  <si>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</si>
  <si>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</si>
  <si>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</si>
  <si>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</si>
  <si>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</si>
  <si>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</si>
  <si>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</si>
  <si>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</si>
  <si>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</si>
  <si>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</si>
  <si>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</si>
  <si>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</si>
  <si>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</si>
  <si>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</si>
  <si>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</si>
  <si>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</si>
  <si>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</si>
  <si>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</si>
  <si>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</si>
  <si>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</si>
  <si>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</si>
  <si>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</si>
  <si>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</si>
  <si>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</si>
  <si>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</si>
  <si>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</si>
  <si>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</si>
  <si>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</si>
  <si>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</si>
  <si>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</si>
  <si>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</si>
  <si>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</si>
  <si>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</si>
  <si>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</si>
  <si>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</si>
  <si>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</si>
  <si>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</si>
  <si>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</si>
  <si>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</si>
  <si>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</si>
  <si>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</si>
  <si>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</si>
  <si>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</si>
  <si>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</si>
  <si>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</si>
  <si>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</si>
  <si>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</si>
  <si>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</si>
  <si>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</si>
  <si>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</si>
  <si>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</si>
  <si>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</si>
  <si>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</si>
  <si>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</si>
  <si>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</si>
  <si>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</si>
  <si>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</si>
  <si>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</si>
  <si>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</si>
  <si>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</si>
  <si>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</si>
  <si>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</si>
  <si>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</si>
  <si>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</si>
  <si>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</si>
  <si>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</si>
  <si>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</si>
  <si>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</si>
  <si>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</si>
  <si>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</si>
  <si>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</si>
  <si>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</si>
  <si>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</si>
  <si>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</si>
  <si>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</si>
  <si>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</si>
  <si>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</si>
  <si>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</si>
  <si>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</si>
  <si>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</si>
  <si>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</si>
  <si>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</si>
  <si>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</si>
  <si>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</si>
  <si>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</si>
  <si>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</si>
  <si>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</si>
  <si>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</si>
  <si>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</si>
  <si>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</si>
  <si>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</si>
  <si>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</si>
  <si>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</si>
  <si>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</si>
  <si>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</si>
  <si>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</si>
  <si>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</si>
  <si>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</si>
  <si>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</si>
  <si>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</si>
  <si>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</si>
  <si>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</si>
  <si>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</si>
  <si>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</si>
  <si>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</si>
  <si>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</si>
  <si>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</si>
  <si>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</si>
  <si>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</si>
  <si>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</si>
  <si>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</si>
  <si>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</si>
  <si>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</si>
  <si>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</si>
  <si>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</si>
  <si>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</si>
  <si>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</si>
  <si>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</si>
  <si>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</si>
  <si>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</si>
  <si>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</si>
  <si>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</si>
  <si>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</si>
  <si>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</si>
  <si>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</si>
  <si>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</si>
  <si>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</si>
  <si>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</si>
  <si>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</si>
  <si>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</si>
  <si>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</si>
  <si>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</si>
  <si>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</si>
  <si>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</si>
  <si>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</si>
  <si>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</si>
  <si>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</si>
  <si>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</si>
  <si>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</si>
  <si>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</si>
  <si>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</si>
  <si>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</si>
  <si>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</si>
  <si>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</si>
  <si>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</si>
  <si>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</si>
  <si>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</si>
  <si>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</si>
  <si>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</si>
  <si>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</si>
  <si>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</si>
  <si>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</si>
  <si>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</si>
  <si>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</si>
  <si>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</si>
  <si>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</si>
  <si>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</si>
  <si>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</si>
  <si>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</si>
  <si>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</si>
  <si>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</si>
  <si>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</si>
  <si>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</si>
  <si>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</si>
  <si>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</si>
  <si>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</si>
  <si>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</si>
  <si>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</si>
  <si>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</si>
  <si>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</si>
  <si>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</si>
  <si>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</si>
  <si>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</si>
  <si>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</si>
  <si>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</si>
  <si>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</si>
  <si>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</si>
  <si>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</si>
  <si>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</si>
  <si>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</si>
  <si>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</si>
  <si>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</si>
  <si>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</si>
  <si>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</si>
  <si>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</si>
  <si>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</si>
  <si>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</si>
  <si>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</si>
  <si>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</si>
  <si>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</si>
  <si>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</si>
  <si>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</si>
  <si>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</si>
  <si>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</si>
  <si>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</si>
  <si>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</si>
  <si>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</si>
  <si>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</si>
  <si>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</si>
  <si>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</si>
  <si>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</si>
  <si>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</si>
  <si>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</si>
  <si>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</si>
  <si>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</si>
  <si>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</si>
  <si>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</si>
  <si>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</si>
  <si>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</si>
  <si>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</si>
  <si>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</si>
  <si>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</si>
  <si>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</si>
  <si>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</si>
  <si>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</si>
  <si>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</si>
  <si>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</si>
  <si>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</si>
  <si>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</si>
  <si>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</si>
  <si>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</si>
  <si>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</si>
  <si>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</si>
  <si>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</si>
  <si>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</si>
  <si>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</si>
  <si>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</si>
  <si>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</si>
  <si>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</si>
  <si>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</si>
  <si>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</si>
  <si>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</si>
  <si>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</si>
  <si>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</si>
  <si>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</si>
  <si>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</si>
  <si>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</si>
  <si>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</si>
  <si>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</si>
  <si>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</si>
  <si>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</si>
  <si>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</si>
  <si>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</si>
  <si>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</si>
  <si>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</si>
  <si>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</si>
  <si>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</si>
  <si>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</si>
  <si>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</si>
  <si>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</si>
  <si>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</si>
  <si>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</si>
  <si>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</si>
  <si>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</si>
  <si>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</si>
  <si>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</si>
  <si>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</si>
  <si>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</si>
  <si>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</si>
  <si>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</si>
  <si>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</si>
  <si>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</si>
  <si>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</si>
  <si>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</si>
  <si>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</si>
  <si>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</si>
  <si>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</si>
  <si>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</si>
  <si>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</si>
  <si>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</si>
  <si>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</si>
  <si>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</si>
  <si>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</si>
  <si>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</si>
  <si>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</si>
  <si>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</si>
  <si>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</si>
  <si>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</si>
  <si>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</si>
  <si>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</si>
  <si>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</si>
  <si>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</si>
  <si>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</si>
  <si>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</si>
  <si>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</si>
  <si>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</si>
  <si>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</si>
  <si>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</si>
  <si>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</si>
  <si>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</si>
  <si>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</si>
  <si>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</si>
  <si>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</si>
  <si>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</si>
  <si>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</si>
  <si>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</si>
  <si>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</si>
  <si>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</si>
  <si>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</si>
  <si>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</si>
  <si>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</si>
  <si>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</si>
  <si>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</si>
  <si>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</si>
  <si>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</si>
  <si>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</si>
  <si>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</si>
  <si>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</si>
  <si>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</si>
  <si>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</si>
  <si>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</si>
  <si>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</si>
  <si>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</si>
  <si>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</si>
  <si>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</si>
  <si>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</si>
  <si>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</si>
  <si>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</si>
  <si>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</si>
  <si>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</si>
  <si>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</si>
  <si>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</si>
  <si>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</si>
  <si>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</si>
  <si>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</si>
  <si>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</si>
  <si>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</si>
  <si>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</si>
  <si>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</si>
  <si>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</si>
  <si>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</si>
  <si>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</si>
  <si>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</si>
  <si>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</si>
  <si>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</si>
  <si>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</si>
  <si>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</si>
  <si>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</si>
  <si>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</si>
  <si>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</si>
  <si>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</si>
  <si>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</si>
  <si>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</si>
  <si>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</si>
  <si>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</si>
  <si>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</si>
  <si>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</si>
  <si>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</si>
  <si>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</si>
  <si>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</si>
  <si>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</si>
  <si>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</si>
  <si>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</si>
  <si>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</si>
  <si>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</si>
  <si>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</si>
  <si>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</si>
  <si>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</si>
  <si>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</si>
  <si>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</si>
  <si>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</si>
  <si>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</si>
  <si>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</si>
  <si>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</si>
  <si>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</si>
  <si>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</si>
  <si>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</si>
  <si>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</si>
  <si>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</si>
  <si>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</si>
  <si>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</si>
  <si>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</si>
  <si>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</si>
  <si>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</si>
  <si>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</si>
  <si>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</si>
  <si>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</si>
  <si>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</si>
  <si>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</si>
  <si>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</si>
  <si>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</si>
  <si>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</si>
  <si>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</si>
  <si>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</si>
  <si>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</si>
  <si>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</si>
  <si>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</si>
  <si>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</si>
  <si>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</si>
  <si>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</si>
  <si>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</si>
  <si>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</si>
  <si>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</si>
  <si>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</si>
  <si>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</si>
  <si>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</si>
  <si>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</si>
  <si>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</si>
  <si>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</si>
  <si>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</si>
  <si>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</si>
  <si>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</si>
  <si>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</si>
  <si>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</si>
  <si>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</si>
  <si>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</si>
  <si>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</si>
  <si>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</si>
  <si>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</si>
  <si>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</si>
  <si>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</si>
  <si>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</si>
  <si>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</si>
  <si>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</si>
  <si>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</si>
  <si>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</si>
  <si>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</si>
  <si>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</si>
  <si>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</si>
  <si>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</si>
  <si>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</si>
  <si>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</si>
  <si>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</si>
  <si>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</si>
  <si>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</si>
  <si>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</si>
  <si>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</si>
  <si>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</si>
  <si>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</si>
  <si>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</si>
  <si>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</si>
  <si>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</si>
  <si>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</si>
  <si>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</si>
  <si>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</si>
  <si>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</si>
  <si>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</si>
  <si>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</si>
  <si>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</si>
  <si>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</si>
  <si>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</si>
  <si>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</si>
  <si>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</si>
  <si>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</si>
  <si>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</si>
  <si>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</si>
  <si>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</si>
  <si>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</si>
  <si>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</si>
  <si>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</si>
  <si>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</si>
  <si>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</si>
  <si>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</si>
  <si>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</si>
  <si>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</si>
  <si>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</si>
  <si>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</si>
  <si>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</si>
  <si>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</si>
  <si>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</si>
  <si>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</si>
  <si>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</si>
  <si>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</si>
  <si>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</si>
  <si>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</si>
  <si>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</si>
  <si>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</si>
  <si>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</si>
  <si>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</si>
  <si>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</si>
  <si>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</si>
  <si>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</si>
  <si>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</si>
  <si>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</si>
  <si>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</si>
  <si>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</si>
  <si>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</si>
  <si>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</si>
  <si>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</si>
  <si>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</si>
  <si>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</si>
  <si>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</si>
  <si>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</si>
  <si>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</si>
  <si>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</si>
  <si>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</si>
  <si>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</si>
  <si>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</si>
  <si>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</si>
  <si>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</si>
  <si>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</si>
  <si>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</si>
  <si>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</si>
  <si>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</si>
  <si>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</si>
  <si>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</si>
  <si>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</si>
  <si>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</si>
  <si>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</si>
  <si>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</si>
  <si>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</si>
  <si>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</si>
  <si>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</si>
  <si>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</si>
  <si>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</si>
  <si>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</si>
  <si>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</si>
  <si>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</si>
  <si>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</si>
  <si>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</si>
  <si>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</si>
  <si>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</si>
  <si>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</si>
  <si>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</si>
  <si>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</si>
  <si>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</si>
  <si>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</si>
  <si>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</si>
  <si>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</si>
  <si>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</si>
  <si>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</si>
  <si>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</si>
  <si>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</si>
  <si>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</si>
  <si>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</si>
  <si>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</si>
  <si>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</si>
  <si>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</si>
  <si>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</si>
  <si>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</si>
  <si>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</si>
  <si>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</si>
  <si>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</si>
  <si>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</si>
  <si>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</si>
  <si>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</si>
  <si>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</si>
  <si>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</si>
  <si>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</si>
  <si>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</si>
  <si>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</si>
  <si>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</si>
  <si>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</si>
  <si>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</si>
  <si>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</si>
  <si>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</si>
  <si>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</si>
  <si>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</si>
  <si>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</si>
  <si>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</si>
  <si>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</si>
  <si>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</si>
  <si>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</si>
  <si>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</si>
  <si>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</si>
  <si>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</si>
  <si>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</si>
  <si>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</si>
  <si>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</si>
  <si>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</si>
  <si>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</si>
  <si>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</si>
  <si>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</si>
  <si>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</si>
  <si>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</si>
  <si>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</si>
  <si>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</si>
  <si>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</si>
  <si>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</si>
  <si>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</si>
  <si>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</si>
  <si>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</si>
  <si>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</si>
  <si>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</si>
  <si>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</si>
  <si>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</si>
  <si>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</si>
  <si>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</si>
  <si>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</si>
  <si>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</si>
  <si>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</si>
  <si>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</si>
  <si>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</si>
  <si>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</si>
  <si>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</si>
  <si>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</si>
  <si>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</si>
  <si>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</si>
  <si>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</si>
  <si>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</si>
  <si>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</si>
  <si>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</si>
  <si>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</si>
  <si>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</si>
  <si>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</si>
  <si>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</si>
  <si>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</si>
  <si>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</si>
  <si>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</si>
  <si>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</si>
  <si>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</si>
  <si>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</si>
  <si>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</si>
  <si>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</si>
  <si>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</si>
  <si>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</si>
  <si>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</si>
  <si>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</si>
  <si>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</si>
  <si>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</si>
  <si>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</si>
  <si>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</si>
  <si>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</si>
  <si>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</si>
  <si>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</si>
  <si>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</si>
  <si>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</si>
  <si>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</si>
  <si>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</si>
  <si>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</si>
  <si>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</si>
  <si>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</si>
  <si>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</si>
  <si>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</si>
  <si>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</si>
  <si>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</si>
  <si>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</si>
  <si>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</si>
  <si>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</si>
  <si>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</si>
  <si>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</si>
  <si>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</si>
  <si>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</si>
  <si>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</si>
  <si>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</si>
  <si>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</si>
  <si>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</si>
  <si>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</si>
  <si>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</si>
  <si>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</si>
  <si>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</si>
  <si>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</si>
  <si>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</si>
  <si>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</si>
  <si>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</si>
  <si>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</si>
  <si>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</si>
  <si>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</si>
  <si>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</si>
  <si>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</si>
  <si>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</si>
  <si>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</si>
  <si>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</si>
  <si>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</si>
  <si>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</si>
  <si>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</si>
  <si>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</si>
  <si>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</si>
  <si>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</si>
  <si>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</si>
  <si>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</si>
  <si>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</si>
  <si>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</si>
  <si>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</si>
  <si>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</si>
  <si>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</si>
  <si>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</si>
  <si>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</si>
  <si>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</si>
  <si>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</si>
  <si>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</si>
  <si>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</si>
  <si>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</si>
  <si>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</si>
  <si>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</si>
  <si>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</si>
  <si>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</si>
  <si>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</si>
  <si>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</si>
  <si>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</si>
  <si>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</si>
  <si>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</si>
  <si>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</si>
  <si>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</si>
  <si>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</si>
  <si>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</si>
  <si>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</si>
  <si>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</si>
  <si>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</si>
  <si>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</si>
  <si>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</si>
  <si>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</si>
  <si>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</si>
  <si>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</si>
  <si>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</si>
  <si>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</si>
  <si>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</si>
  <si>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</si>
  <si>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</si>
  <si>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</si>
  <si>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</si>
  <si>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</si>
  <si>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</si>
  <si>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</si>
  <si>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</si>
  <si>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</si>
  <si>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</si>
  <si>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</si>
  <si>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</si>
  <si>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</si>
  <si>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</si>
  <si>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</si>
  <si>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</si>
  <si>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</si>
  <si>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</si>
  <si>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</si>
  <si>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</si>
  <si>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</si>
  <si>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</si>
  <si>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</si>
  <si>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</si>
  <si>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</si>
  <si>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</si>
  <si>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</si>
  <si>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</si>
  <si>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</si>
  <si>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</si>
  <si>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</si>
  <si>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</si>
  <si>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</si>
  <si>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</si>
  <si>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</si>
  <si>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</si>
  <si>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</si>
  <si>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</si>
  <si>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</si>
  <si>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</si>
  <si>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</si>
  <si>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</si>
  <si>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</si>
  <si>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</si>
  <si>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</si>
  <si>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</si>
  <si>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</si>
  <si>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</si>
  <si>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</si>
  <si>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</si>
  <si>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</si>
  <si>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</si>
  <si>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</si>
  <si>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</si>
  <si>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</si>
  <si>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</si>
  <si>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</si>
  <si>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</si>
  <si>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</si>
  <si>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</si>
  <si>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</si>
  <si>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</si>
  <si>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</si>
  <si>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</si>
  <si>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</si>
  <si>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</si>
  <si>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</si>
  <si>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</si>
  <si>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</si>
  <si>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</si>
  <si>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</si>
  <si>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</si>
  <si>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</si>
  <si>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</si>
  <si>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</si>
  <si>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</si>
  <si>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</si>
  <si>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</si>
  <si>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</si>
  <si>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</si>
  <si>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</si>
  <si>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</si>
  <si>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</si>
  <si>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</si>
  <si>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</si>
  <si>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</si>
  <si>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</si>
  <si>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</si>
  <si>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</si>
  <si>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</si>
  <si>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</si>
  <si>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</si>
  <si>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</si>
  <si>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</si>
  <si>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</si>
  <si>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</si>
  <si>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</si>
  <si>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</si>
  <si>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</si>
  <si>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</si>
  <si>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</si>
  <si>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</si>
  <si>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</si>
  <si>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</si>
  <si>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</si>
  <si>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</si>
  <si>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</si>
  <si>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</si>
  <si>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</si>
  <si>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</si>
  <si>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</si>
  <si>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</si>
  <si>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</si>
  <si>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</si>
  <si>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</si>
  <si>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</si>
  <si>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</si>
  <si>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</si>
  <si>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</si>
  <si>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</si>
  <si>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</si>
  <si>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</si>
  <si>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</si>
  <si>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</si>
  <si>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</si>
  <si>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</si>
  <si>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</si>
  <si>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</si>
  <si>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</si>
  <si>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</si>
  <si>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</si>
  <si>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</si>
  <si>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</si>
  <si>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</si>
  <si>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</si>
  <si>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</si>
  <si>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</si>
  <si>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</si>
  <si>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</si>
  <si>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</si>
  <si>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</si>
  <si>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</si>
  <si>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</si>
  <si>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</si>
  <si>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</si>
  <si>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</si>
  <si>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</si>
  <si>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</si>
  <si>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</si>
  <si>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</si>
  <si>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</si>
  <si>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</si>
  <si>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</si>
  <si>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</si>
  <si>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</si>
  <si>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</si>
  <si>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</si>
  <si>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</si>
  <si>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</si>
  <si>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</si>
  <si>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</si>
  <si>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</si>
  <si>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</si>
  <si>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</si>
  <si>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</si>
  <si>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</si>
  <si>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</si>
  <si>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</si>
  <si>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</si>
  <si>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</si>
  <si>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</si>
  <si>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</si>
  <si>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</si>
  <si>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</si>
  <si>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</si>
  <si>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</si>
  <si>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</si>
  <si>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</si>
  <si>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</si>
  <si>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</si>
  <si>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</si>
  <si>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</si>
  <si>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</si>
  <si>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</si>
  <si>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</si>
  <si>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</si>
  <si>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</si>
  <si>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</si>
  <si>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</si>
  <si>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</si>
  <si>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</si>
  <si>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</si>
  <si>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</si>
  <si>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</si>
  <si>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</si>
  <si>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</si>
  <si>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</si>
  <si>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</si>
  <si>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</si>
  <si>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</si>
  <si>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</si>
  <si>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</si>
  <si>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</si>
  <si>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</si>
  <si>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</si>
  <si>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</si>
  <si>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</si>
  <si>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</si>
  <si>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</si>
  <si>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</si>
  <si>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</si>
  <si>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</si>
  <si>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</si>
  <si>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</si>
  <si>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</si>
  <si>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</si>
  <si>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</si>
  <si>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</si>
  <si>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</si>
  <si>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</si>
  <si>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</si>
  <si>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</si>
  <si>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</si>
  <si>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</si>
  <si>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</si>
  <si>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</si>
  <si>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</si>
  <si>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</si>
  <si>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</si>
  <si>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</si>
  <si>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</si>
  <si>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</si>
  <si>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</si>
  <si>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</si>
  <si>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</si>
  <si>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</si>
  <si>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</si>
  <si>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</si>
  <si>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</si>
  <si>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</si>
  <si>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</si>
  <si>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</si>
  <si>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</si>
  <si>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</si>
  <si>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</si>
  <si>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</si>
  <si>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</si>
  <si>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</si>
  <si>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</si>
  <si>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</si>
  <si>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</si>
  <si>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</si>
  <si>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</si>
  <si>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</si>
  <si>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</si>
  <si>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</si>
  <si>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</si>
  <si>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</si>
  <si>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</si>
  <si>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</si>
  <si>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</si>
  <si>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</si>
  <si>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</si>
  <si>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</si>
  <si>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</si>
  <si>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</si>
  <si>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</si>
  <si>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</si>
  <si>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</si>
  <si>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</si>
  <si>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</si>
  <si>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</si>
  <si>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</si>
  <si>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</si>
  <si>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</si>
  <si>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</si>
  <si>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</si>
  <si>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</si>
  <si>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</si>
  <si>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</si>
  <si>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</si>
  <si>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</si>
  <si>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</si>
  <si>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</si>
  <si>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</si>
  <si>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</si>
  <si>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</si>
  <si>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</si>
  <si>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</si>
  <si>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</si>
  <si>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</si>
  <si>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</si>
  <si>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</si>
  <si>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</si>
  <si>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</si>
  <si>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</si>
  <si>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</si>
  <si>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</si>
  <si>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</si>
  <si>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</si>
  <si>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</si>
  <si>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</si>
  <si>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</si>
  <si>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</si>
  <si>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</si>
  <si>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</si>
  <si>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</si>
  <si>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</si>
  <si>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</si>
  <si>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</si>
  <si>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</si>
  <si>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</si>
  <si>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</si>
  <si>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</si>
  <si>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</si>
  <si>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</si>
  <si>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</si>
  <si>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</si>
  <si>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</si>
  <si>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</si>
  <si>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</si>
  <si>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</si>
  <si>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</si>
  <si>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</si>
  <si>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</si>
  <si>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</si>
  <si>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</si>
  <si>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</si>
  <si>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</si>
  <si>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</si>
  <si>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</si>
  <si>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</si>
  <si>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</si>
  <si>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</si>
  <si>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</si>
  <si>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</si>
  <si>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</si>
  <si>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</si>
  <si>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</si>
  <si>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</si>
  <si>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</si>
  <si>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</si>
  <si>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</si>
  <si>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</si>
  <si>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</si>
  <si>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</si>
  <si>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</si>
  <si>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</si>
  <si>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</si>
  <si>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</si>
  <si>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</si>
  <si>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</si>
  <si>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</si>
  <si>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</si>
  <si>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</si>
  <si>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</si>
  <si>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</si>
  <si>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</si>
  <si>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</si>
  <si>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</si>
  <si>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</si>
  <si>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</si>
  <si>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</si>
  <si>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</si>
  <si>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</si>
  <si>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</si>
  <si>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</si>
  <si>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</si>
  <si>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</si>
  <si>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</si>
  <si>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</si>
  <si>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</si>
  <si>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</si>
  <si>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</si>
  <si>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</si>
  <si>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</si>
  <si>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</si>
  <si>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</si>
  <si>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</si>
  <si>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</si>
  <si>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</si>
  <si>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</si>
  <si>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</si>
  <si>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</si>
  <si>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</si>
  <si>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</si>
  <si>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</si>
  <si>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</si>
  <si>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</si>
  <si>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</si>
  <si>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</si>
  <si>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</si>
  <si>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</si>
  <si>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</si>
  <si>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</si>
  <si>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</si>
  <si>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</si>
  <si>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</si>
  <si>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</si>
  <si>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</si>
  <si>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</si>
  <si>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</si>
  <si>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</si>
  <si>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</si>
  <si>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</si>
  <si>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</si>
  <si>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</si>
  <si>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</si>
  <si>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</si>
  <si>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</si>
  <si>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</si>
  <si>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</si>
  <si>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</si>
  <si>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</si>
  <si>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</si>
  <si>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</si>
  <si>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</si>
  <si>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</si>
  <si>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</si>
  <si>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</si>
  <si>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</si>
  <si>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</si>
  <si>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</si>
  <si>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</si>
  <si>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</si>
  <si>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</si>
  <si>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</si>
  <si>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</si>
  <si>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</si>
  <si>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</si>
  <si>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</si>
  <si>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</si>
  <si>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</si>
  <si>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</si>
  <si>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</si>
  <si>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</si>
  <si>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</si>
  <si>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</si>
  <si>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</si>
  <si>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</si>
  <si>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</si>
  <si>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</si>
  <si>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</si>
  <si>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</si>
  <si>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</si>
  <si>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</si>
  <si>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</si>
  <si>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</si>
  <si>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</si>
  <si>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</si>
  <si>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</si>
  <si>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</si>
  <si>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</si>
  <si>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</si>
  <si>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</si>
  <si>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</si>
  <si>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</si>
  <si>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</si>
  <si>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</si>
  <si>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</si>
  <si>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</si>
  <si>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</si>
  <si>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</si>
  <si>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</si>
  <si>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</si>
  <si>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</si>
  <si>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</si>
  <si>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</si>
  <si>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</si>
  <si>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</si>
  <si>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</si>
  <si>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</si>
  <si>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</si>
  <si>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</si>
  <si>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</si>
  <si>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</si>
  <si>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</si>
  <si>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</si>
  <si>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</si>
  <si>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</si>
  <si>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</si>
  <si>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</si>
  <si>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</si>
  <si>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</si>
  <si>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</si>
  <si>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</si>
  <si>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</si>
  <si>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</si>
  <si>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</si>
  <si>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</si>
  <si>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</si>
  <si>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</si>
  <si>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</si>
  <si>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</si>
  <si>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</si>
  <si>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</si>
  <si>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</si>
  <si>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</si>
  <si>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</si>
  <si>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</si>
  <si>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</si>
  <si>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</si>
  <si>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</si>
  <si>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</si>
  <si>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</si>
  <si>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</si>
  <si>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</si>
  <si>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</si>
  <si>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</si>
  <si>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</si>
  <si>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</si>
  <si>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</si>
  <si>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</si>
  <si>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</si>
  <si>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</si>
  <si>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</si>
  <si>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</si>
  <si>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</si>
  <si>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</si>
  <si>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</si>
  <si>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</si>
  <si>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</si>
  <si>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</si>
  <si>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</si>
  <si>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</si>
  <si>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</si>
  <si>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</si>
  <si>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</si>
  <si>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</si>
  <si>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</si>
  <si>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</si>
  <si>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</si>
  <si>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</si>
  <si>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</si>
  <si>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</si>
  <si>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</si>
  <si>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</si>
  <si>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</si>
  <si>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</si>
  <si>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</si>
  <si>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</si>
  <si>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</si>
  <si>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</si>
  <si>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</si>
  <si>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</si>
  <si>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</si>
  <si>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</si>
  <si>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</si>
  <si>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</si>
  <si>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</si>
  <si>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</si>
  <si>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</si>
  <si>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</si>
  <si>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</si>
  <si>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</si>
  <si>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</si>
  <si>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</si>
  <si>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</si>
  <si>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</si>
  <si>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</si>
  <si>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</si>
  <si>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</si>
  <si>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</si>
  <si>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</si>
  <si>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</si>
  <si>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</si>
  <si>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</si>
  <si>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</si>
  <si>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</si>
  <si>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</si>
  <si>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</si>
  <si>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</si>
  <si>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</si>
  <si>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</si>
  <si>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</si>
  <si>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</si>
  <si>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</si>
  <si>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</si>
  <si>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</si>
  <si>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</si>
  <si>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</si>
  <si>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</si>
  <si>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</si>
  <si>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</si>
  <si>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</si>
  <si>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</si>
  <si>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</si>
  <si>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</si>
  <si>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</si>
  <si>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</si>
  <si>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</si>
  <si>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</si>
  <si>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</si>
  <si>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</si>
  <si>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</si>
  <si>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</si>
  <si>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</si>
  <si>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</si>
  <si>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</si>
  <si>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</si>
  <si>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</si>
  <si>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</si>
  <si>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</si>
  <si>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</si>
  <si>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</si>
  <si>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</si>
  <si>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</si>
  <si>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</si>
  <si>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</si>
  <si>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</si>
  <si>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</si>
  <si>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</si>
  <si>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</si>
  <si>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</si>
  <si>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</si>
  <si>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</si>
  <si>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</si>
  <si>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</si>
  <si>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</si>
  <si>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</si>
  <si>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</si>
  <si>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</si>
  <si>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</si>
  <si>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</si>
  <si>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</si>
  <si>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</si>
  <si>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</si>
  <si>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</si>
  <si>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</si>
  <si>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</si>
  <si>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</si>
  <si>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</si>
  <si>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</si>
  <si>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</si>
  <si>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</si>
  <si>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</si>
  <si>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</si>
  <si>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</si>
  <si>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</si>
  <si>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</si>
  <si>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</si>
  <si>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</si>
  <si>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</si>
  <si>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</si>
  <si>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</si>
  <si>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</si>
  <si>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</si>
  <si>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</si>
  <si>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</si>
  <si>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</si>
  <si>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</si>
  <si>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</si>
  <si>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</si>
  <si>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</si>
  <si>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</si>
  <si>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</si>
  <si>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</si>
  <si>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</si>
  <si>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</si>
  <si>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</si>
  <si>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</si>
  <si>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</si>
  <si>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</si>
  <si>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</si>
  <si>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</si>
  <si>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</si>
  <si>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</si>
  <si>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</si>
  <si>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</si>
  <si>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</si>
  <si>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</si>
  <si>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</si>
  <si>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</si>
  <si>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</si>
  <si>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</si>
  <si>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</si>
  <si>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</si>
  <si>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</si>
  <si>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</si>
  <si>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</si>
  <si>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</si>
  <si>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</si>
  <si>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</si>
  <si>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</si>
  <si>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</si>
  <si>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</si>
  <si>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</si>
  <si>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</si>
  <si>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</si>
  <si>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</si>
  <si>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</si>
  <si>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</si>
  <si>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</si>
  <si>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</si>
  <si>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</si>
  <si>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</si>
  <si>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</si>
  <si>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</si>
  <si>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</si>
  <si>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</si>
  <si>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</si>
  <si>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</si>
  <si>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</si>
  <si>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</si>
  <si>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</si>
  <si>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</si>
  <si>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</si>
  <si>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</si>
  <si>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</si>
  <si>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</si>
  <si>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</si>
  <si>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</si>
  <si>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</si>
  <si>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</si>
  <si>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</si>
  <si>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</si>
  <si>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</si>
  <si>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</si>
  <si>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</si>
  <si>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</si>
  <si>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</si>
  <si>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</si>
  <si>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</si>
  <si>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</si>
  <si>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</si>
  <si>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</si>
  <si>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</si>
  <si>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</si>
  <si>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</si>
  <si>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</si>
  <si>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</si>
  <si>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</si>
  <si>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</si>
  <si>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</si>
  <si>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</si>
  <si>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</si>
  <si>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</si>
  <si>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</si>
  <si>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</si>
  <si>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</si>
  <si>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</si>
  <si>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</si>
  <si>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</si>
  <si>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</si>
  <si>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</si>
  <si>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</si>
  <si>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</si>
  <si>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</si>
  <si>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</si>
  <si>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</si>
  <si>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</si>
  <si>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</si>
  <si>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</si>
  <si>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</si>
  <si>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</si>
  <si>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</si>
  <si>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</si>
  <si>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</si>
  <si>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</si>
  <si>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</si>
  <si>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</si>
  <si>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</si>
  <si>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</si>
  <si>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</si>
  <si>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</si>
  <si>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</si>
  <si>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</si>
  <si>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</si>
  <si>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</si>
  <si>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</si>
  <si>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</si>
  <si>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</si>
  <si>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</si>
  <si>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</si>
  <si>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</si>
  <si>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</si>
  <si>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</si>
  <si>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</si>
  <si>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</si>
  <si>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</si>
  <si>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</si>
  <si>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</si>
  <si>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</si>
  <si>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</si>
  <si>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</si>
  <si>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</si>
  <si>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</si>
  <si>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</si>
  <si>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</si>
  <si>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</si>
  <si>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</si>
  <si>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</si>
  <si>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</si>
  <si>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</si>
  <si>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</si>
  <si>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</si>
  <si>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</si>
  <si>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</si>
  <si>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</si>
  <si>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</si>
  <si>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</si>
  <si>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</si>
  <si>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</si>
  <si>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</si>
  <si>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</si>
  <si>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</si>
  <si>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</si>
  <si>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</si>
  <si>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</si>
  <si>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</si>
  <si>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</si>
  <si>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</si>
  <si>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</si>
  <si>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</si>
  <si>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</si>
  <si>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</si>
  <si>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</si>
  <si>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</si>
  <si>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</si>
  <si>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</si>
  <si>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</si>
  <si>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</si>
  <si>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</si>
  <si>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</si>
  <si>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</si>
  <si>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</si>
  <si>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</si>
  <si>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</si>
  <si>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</si>
  <si>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</si>
  <si>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</si>
  <si>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</si>
  <si>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</si>
  <si>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</si>
  <si>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</si>
  <si>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</si>
  <si>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</si>
  <si>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</si>
  <si>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</si>
  <si>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</si>
  <si>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</si>
  <si>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</si>
  <si>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</si>
  <si>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</si>
  <si>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</si>
  <si>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</si>
  <si>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</si>
  <si>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</si>
  <si>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</si>
  <si>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</si>
  <si>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</si>
  <si>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</si>
  <si>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</si>
  <si>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</si>
  <si>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</si>
  <si>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</si>
  <si>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</si>
  <si>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</si>
  <si>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</si>
  <si>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</si>
  <si>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</si>
  <si>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</si>
  <si>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</si>
  <si>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</si>
  <si>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</si>
  <si>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</si>
  <si>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</si>
  <si>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</si>
  <si>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</si>
  <si>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</si>
  <si>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</si>
  <si>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</si>
  <si>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</si>
  <si>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</si>
  <si>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</si>
  <si>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</si>
  <si>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</si>
  <si>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</si>
  <si>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</si>
  <si>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</si>
  <si>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</si>
  <si>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</si>
  <si>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</si>
  <si>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</si>
  <si>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</si>
  <si>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</si>
  <si>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</si>
  <si>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</si>
  <si>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</si>
  <si>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</si>
  <si>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</si>
  <si>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</si>
  <si>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</si>
  <si>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</si>
  <si>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</si>
  <si>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</si>
  <si>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</si>
  <si>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</si>
  <si>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</si>
  <si>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</si>
  <si>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</si>
  <si>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</si>
  <si>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</si>
  <si>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</si>
  <si>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</si>
  <si>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</si>
  <si>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</si>
  <si>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</si>
  <si>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</si>
  <si>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</si>
  <si>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</si>
  <si>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</si>
  <si>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</si>
  <si>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</si>
  <si>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</si>
  <si>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</si>
  <si>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</si>
  <si>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</si>
  <si>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</si>
  <si>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</si>
  <si>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</si>
  <si>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</si>
  <si>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</si>
  <si>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</si>
  <si>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</si>
  <si>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</si>
  <si>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</si>
  <si>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</si>
  <si>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</si>
  <si>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</si>
  <si>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</si>
  <si>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</si>
  <si>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</si>
  <si>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</si>
  <si>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</si>
  <si>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</si>
  <si>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</si>
  <si>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</si>
  <si>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</si>
  <si>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</si>
  <si>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</si>
  <si>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</si>
  <si>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</si>
  <si>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</si>
  <si>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</si>
  <si>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</si>
  <si>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</si>
  <si>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</si>
  <si>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</si>
  <si>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</si>
  <si>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</si>
  <si>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</si>
  <si>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</si>
  <si>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</si>
  <si>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</si>
  <si>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</si>
  <si>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</si>
  <si>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</si>
  <si>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</si>
  <si>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</si>
  <si>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</si>
  <si>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</si>
  <si>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</si>
  <si>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</si>
  <si>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</si>
  <si>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</si>
  <si>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</si>
  <si>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</si>
  <si>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</si>
  <si>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</si>
  <si>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</si>
  <si>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</si>
  <si>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</si>
  <si>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</si>
  <si>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</si>
  <si>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</si>
  <si>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</si>
  <si>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</si>
  <si>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</si>
  <si>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</si>
  <si>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</si>
  <si>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</si>
  <si>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</si>
  <si>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</si>
  <si>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</si>
  <si>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</si>
  <si>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</si>
  <si>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</si>
  <si>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</si>
  <si>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</si>
  <si>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</si>
  <si>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</si>
  <si>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</si>
  <si>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</si>
  <si>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</si>
  <si>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</si>
  <si>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</si>
  <si>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</si>
  <si>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</si>
  <si>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</si>
  <si>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</si>
  <si>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</si>
  <si>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</si>
  <si>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</si>
  <si>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</si>
  <si>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</si>
  <si>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</si>
  <si>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</si>
  <si>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</si>
  <si>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</si>
  <si>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</si>
  <si>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</si>
  <si>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</si>
  <si>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</si>
  <si>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</si>
  <si>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</si>
  <si>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</si>
  <si>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</si>
  <si>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</si>
  <si>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</si>
  <si>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</si>
  <si>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</si>
  <si>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</si>
  <si>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</si>
  <si>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</si>
  <si>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</si>
  <si>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</si>
  <si>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</si>
  <si>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</si>
  <si>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</si>
  <si>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</si>
  <si>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</si>
  <si>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</si>
  <si>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</si>
  <si>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</si>
  <si>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</si>
  <si>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</si>
  <si>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</si>
  <si>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</si>
  <si>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</si>
  <si>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</si>
  <si>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</si>
  <si>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</si>
  <si>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</si>
  <si>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</si>
  <si>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</si>
  <si>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</si>
  <si>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</si>
  <si>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</si>
  <si>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</si>
  <si>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</si>
  <si>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</si>
  <si>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</si>
  <si>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</si>
  <si>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</si>
  <si>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</si>
  <si>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</si>
  <si>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</si>
  <si>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</si>
  <si>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</si>
  <si>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</si>
  <si>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</si>
  <si>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</si>
  <si>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</si>
  <si>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</si>
  <si>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</si>
  <si>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</si>
  <si>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</si>
  <si>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</si>
  <si>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</si>
  <si>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</si>
  <si>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</si>
  <si>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</si>
  <si>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</si>
  <si>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</si>
  <si>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</si>
  <si>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</si>
  <si>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</si>
  <si>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</si>
  <si>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</si>
  <si>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</si>
  <si>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</si>
  <si>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</si>
  <si>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</si>
  <si>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</si>
  <si>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</si>
  <si>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</si>
  <si>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</si>
  <si>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</si>
  <si>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</si>
  <si>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</si>
  <si>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</si>
  <si>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</si>
  <si>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</si>
  <si>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</si>
  <si>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</si>
  <si>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</si>
  <si>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</si>
  <si>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</si>
  <si>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</si>
  <si>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</si>
  <si>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</si>
  <si>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</si>
  <si>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</si>
  <si>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</si>
  <si>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</si>
  <si>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</si>
  <si>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</si>
  <si>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</si>
  <si>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</si>
  <si>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</si>
  <si>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</si>
  <si>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</si>
  <si>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</si>
  <si>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</si>
  <si>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</si>
  <si>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</si>
  <si>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</si>
  <si>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</si>
  <si>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</si>
  <si>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</si>
  <si>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</si>
  <si>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</si>
  <si>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</si>
  <si>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</si>
  <si>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</si>
  <si>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</si>
  <si>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</si>
  <si>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</si>
  <si>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</si>
  <si>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</si>
  <si>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</si>
  <si>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</si>
  <si>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</si>
  <si>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</si>
  <si>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</si>
  <si>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</si>
  <si>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</si>
  <si>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</si>
  <si>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</si>
  <si>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</si>
  <si>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</si>
  <si>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</si>
  <si>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</si>
  <si>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</si>
  <si>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</si>
  <si>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</si>
  <si>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</si>
  <si>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</si>
  <si>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</si>
  <si>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</si>
  <si>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</si>
  <si>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</si>
  <si>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</si>
  <si>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</si>
  <si>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</si>
  <si>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</si>
  <si>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</si>
  <si>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</si>
  <si>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</si>
  <si>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</si>
  <si>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</si>
  <si>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</si>
  <si>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</si>
  <si>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</si>
  <si>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</si>
  <si>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</si>
  <si>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</si>
  <si>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</si>
  <si>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</si>
  <si>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</si>
  <si>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</si>
  <si>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</si>
  <si>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</si>
  <si>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</si>
  <si>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</si>
  <si>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</si>
  <si>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</si>
  <si>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</si>
  <si>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</si>
  <si>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</si>
  <si>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</si>
  <si>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</si>
  <si>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</si>
  <si>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</si>
  <si>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</si>
  <si>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</si>
  <si>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</si>
  <si>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</si>
  <si>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</si>
  <si>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</si>
  <si>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</si>
  <si>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</si>
  <si>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</si>
  <si>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</si>
  <si>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</si>
  <si>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</si>
  <si>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</si>
  <si>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</si>
  <si>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</si>
  <si>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</si>
  <si>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</si>
  <si>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</si>
  <si>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</si>
  <si>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</si>
  <si>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</si>
  <si>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</si>
  <si>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</si>
  <si>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</si>
  <si>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</si>
  <si>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</si>
  <si>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</si>
  <si>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</si>
  <si>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</si>
  <si>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</si>
  <si>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</si>
  <si>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</si>
  <si>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</si>
  <si>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</si>
  <si>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</si>
  <si>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</si>
  <si>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</si>
  <si>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</si>
  <si>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</si>
  <si>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</si>
  <si>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</si>
  <si>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</si>
  <si>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</si>
  <si>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</si>
  <si>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</si>
  <si>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</si>
  <si>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</si>
  <si>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</si>
  <si>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</si>
  <si>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</si>
  <si>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</si>
  <si>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</si>
  <si>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</si>
  <si>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</si>
  <si>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</si>
  <si>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</si>
  <si>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</si>
  <si>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</si>
  <si>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</si>
  <si>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</si>
  <si>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</si>
  <si>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</si>
  <si>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</si>
  <si>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</si>
  <si>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</si>
  <si>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</si>
  <si>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</si>
  <si>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</si>
  <si>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</si>
  <si>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</si>
  <si>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</si>
  <si>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</si>
  <si>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</si>
  <si>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</si>
  <si>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</si>
  <si>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</si>
  <si>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</si>
  <si>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</si>
  <si>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</si>
  <si>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</si>
  <si>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</si>
  <si>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</si>
  <si>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</si>
  <si>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</si>
  <si>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</si>
  <si>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</si>
  <si>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</si>
  <si>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</si>
  <si>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</si>
  <si>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</si>
  <si>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</si>
  <si>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</si>
  <si>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</si>
  <si>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</si>
  <si>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</si>
  <si>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</si>
  <si>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</si>
  <si>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</si>
  <si>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</si>
  <si>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</si>
  <si>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</si>
  <si>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</si>
  <si>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</si>
  <si>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</si>
  <si>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</si>
  <si>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</si>
  <si>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</si>
  <si>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</si>
  <si>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</si>
  <si>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</si>
  <si>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</si>
  <si>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</si>
  <si>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</si>
  <si>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</si>
  <si>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</si>
  <si>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</si>
  <si>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</si>
  <si>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</si>
  <si>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</si>
  <si>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</si>
  <si>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</si>
  <si>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</si>
  <si>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</si>
  <si>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</si>
  <si>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</si>
  <si>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</si>
  <si>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</si>
  <si>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</si>
  <si>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</si>
  <si>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</si>
  <si>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</si>
  <si>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</si>
  <si>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</si>
  <si>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</si>
  <si>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</si>
  <si>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</si>
  <si>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</si>
  <si>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</si>
  <si>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</si>
  <si>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</si>
  <si>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</si>
  <si>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</si>
  <si>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</si>
  <si>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</si>
  <si>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</si>
  <si>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</si>
  <si>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</si>
  <si>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</si>
  <si>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</si>
  <si>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</si>
  <si>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</si>
  <si>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</si>
  <si>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</si>
  <si>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</si>
  <si>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</si>
  <si>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</si>
  <si>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</si>
  <si>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</si>
  <si>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</si>
  <si>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</si>
  <si>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</si>
  <si>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</si>
  <si>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</si>
  <si>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</si>
  <si>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</si>
  <si>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</si>
  <si>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</si>
  <si>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</si>
  <si>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</si>
  <si>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</si>
  <si>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</si>
  <si>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</si>
  <si>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</si>
  <si>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</si>
  <si>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</si>
  <si>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</si>
  <si>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</si>
  <si>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</si>
  <si>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</si>
  <si>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</si>
  <si>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</si>
  <si>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</si>
  <si>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</si>
  <si>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</si>
  <si>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</si>
  <si>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</si>
  <si>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</si>
  <si>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</si>
  <si>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</si>
  <si>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</si>
  <si>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</si>
  <si>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</si>
  <si>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</si>
  <si>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</si>
  <si>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</si>
  <si>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</si>
  <si>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</si>
  <si>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</si>
  <si>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</si>
  <si>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</si>
  <si>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</si>
  <si>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</si>
  <si>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</si>
  <si>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</si>
  <si>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</si>
  <si>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</si>
  <si>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</si>
  <si>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</si>
  <si>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</si>
  <si>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</si>
  <si>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</si>
  <si>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</si>
  <si>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</si>
  <si>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</si>
  <si>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</si>
  <si>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</si>
  <si>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</si>
  <si>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</si>
  <si>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</si>
  <si>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</si>
  <si>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</si>
  <si>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</si>
  <si>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</si>
  <si>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</si>
  <si>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</si>
  <si>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</si>
  <si>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</si>
  <si>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</si>
  <si>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</si>
  <si>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</si>
  <si>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</si>
  <si>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</si>
  <si>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</si>
  <si>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</si>
  <si>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</si>
  <si>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</si>
  <si>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</si>
  <si>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</si>
  <si>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</si>
  <si>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</si>
  <si>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</si>
  <si>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</si>
  <si>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</si>
  <si>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</si>
  <si>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</si>
  <si>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</si>
  <si>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</si>
  <si>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</si>
  <si>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</si>
  <si>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</si>
  <si>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</si>
  <si>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</si>
  <si>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</si>
  <si>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</si>
  <si>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</si>
  <si>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</si>
  <si>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</si>
  <si>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</si>
  <si>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</si>
  <si>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</si>
  <si>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</si>
  <si>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</si>
  <si>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</si>
  <si>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</si>
  <si>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</si>
  <si>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</si>
  <si>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</si>
  <si>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</si>
  <si>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</si>
  <si>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</si>
  <si>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</si>
  <si>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</si>
  <si>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</si>
  <si>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</si>
  <si>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</si>
  <si>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</si>
  <si>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</si>
  <si>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</si>
  <si>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</si>
  <si>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</si>
  <si>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</si>
  <si>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</si>
  <si>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</si>
  <si>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</si>
  <si>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</si>
  <si>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</si>
  <si>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</si>
  <si>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</si>
  <si>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</si>
  <si>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</si>
  <si>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</si>
  <si>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</si>
  <si>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</si>
  <si>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</si>
  <si>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</si>
  <si>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</si>
  <si>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</si>
  <si>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</si>
  <si>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</si>
  <si>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</si>
  <si>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</si>
  <si>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</si>
  <si>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</si>
  <si>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</si>
  <si>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</si>
  <si>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</si>
  <si>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</si>
  <si>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</si>
  <si>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</si>
  <si>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</si>
  <si>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</si>
  <si>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</si>
  <si>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</si>
  <si>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</si>
  <si>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</si>
  <si>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</si>
  <si>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</si>
  <si>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</si>
  <si>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</si>
  <si>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</si>
  <si>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</si>
  <si>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</si>
  <si>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</si>
  <si>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</si>
  <si>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</si>
  <si>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</si>
  <si>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</si>
  <si>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</si>
  <si>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</si>
  <si>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</si>
  <si>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</si>
  <si>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</si>
  <si>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</si>
  <si>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</si>
  <si>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</si>
  <si>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</si>
  <si>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</si>
  <si>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</si>
  <si>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</si>
  <si>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</si>
  <si>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</si>
  <si>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</si>
  <si>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</si>
  <si>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</si>
  <si>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</si>
  <si>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</si>
  <si>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</si>
  <si>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</si>
  <si>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</si>
  <si>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</si>
  <si>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</si>
  <si>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</si>
  <si>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</si>
  <si>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</si>
  <si>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</si>
  <si>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</si>
  <si>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</si>
  <si>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</si>
  <si>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</si>
  <si>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</si>
  <si>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</si>
  <si>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</si>
  <si>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</si>
  <si>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</si>
  <si>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</si>
  <si>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</si>
  <si>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</si>
  <si>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</si>
  <si>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</si>
  <si>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</si>
  <si>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</si>
  <si>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</si>
  <si>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</si>
  <si>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</si>
  <si>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</si>
  <si>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</si>
  <si>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</si>
  <si>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</si>
  <si>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</si>
  <si>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</si>
  <si>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</si>
  <si>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</si>
  <si>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</si>
  <si>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</si>
  <si>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</si>
  <si>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</si>
  <si>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</si>
  <si>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</si>
  <si>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</si>
  <si>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</si>
  <si>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</si>
  <si>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</si>
  <si>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</si>
  <si>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</si>
  <si>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</si>
  <si>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</si>
  <si>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</si>
  <si>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</si>
  <si>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</si>
  <si>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</si>
  <si>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</si>
  <si>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</si>
  <si>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</si>
  <si>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</si>
  <si>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</si>
  <si>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</si>
  <si>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</si>
  <si>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</si>
  <si>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</si>
  <si>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</si>
  <si>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</si>
  <si>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</si>
  <si>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</si>
  <si>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</si>
  <si>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</si>
  <si>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</si>
  <si>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</si>
  <si>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</si>
  <si>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</si>
  <si>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</si>
  <si>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</si>
  <si>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</si>
  <si>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</si>
  <si>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</si>
  <si>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</si>
  <si>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</si>
  <si>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</si>
  <si>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</si>
  <si>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</si>
  <si>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</si>
  <si>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</si>
  <si>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</si>
  <si>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</si>
  <si>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</si>
  <si>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</si>
  <si>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</si>
  <si>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</si>
  <si>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</si>
  <si>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</si>
  <si>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</si>
  <si>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</si>
  <si>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</si>
  <si>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</si>
  <si>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</si>
  <si>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</si>
  <si>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</si>
  <si>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</si>
  <si>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</si>
  <si>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</si>
  <si>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</si>
  <si>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</si>
  <si>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</si>
  <si>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</si>
  <si>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</si>
  <si>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</si>
  <si>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</si>
  <si>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</si>
  <si>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</si>
  <si>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</si>
  <si>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</si>
  <si>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</si>
  <si>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</si>
  <si>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</si>
  <si>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</si>
  <si>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</si>
  <si>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</si>
  <si>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</si>
  <si>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</si>
  <si>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</si>
  <si>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</si>
  <si>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</si>
  <si>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</si>
  <si>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</si>
  <si>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</si>
  <si>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</si>
  <si>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</si>
  <si>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</si>
  <si>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</si>
  <si>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</si>
  <si>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</si>
  <si>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</si>
  <si>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</si>
  <si>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</si>
  <si>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</si>
  <si>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</si>
  <si>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</si>
  <si>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</si>
  <si>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</si>
  <si>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</si>
  <si>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</si>
  <si>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</si>
  <si>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</si>
  <si>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</si>
  <si>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</si>
  <si>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</si>
  <si>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</si>
  <si>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</si>
  <si>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</si>
  <si>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</si>
  <si>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</si>
  <si>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</si>
  <si>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</si>
  <si>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</si>
  <si>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</si>
  <si>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</si>
  <si>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</si>
  <si>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</si>
  <si>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</si>
  <si>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</si>
  <si>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</si>
  <si>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</si>
  <si>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</si>
  <si>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</si>
  <si>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</si>
  <si>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</si>
  <si>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</si>
  <si>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</si>
  <si>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</si>
  <si>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</si>
  <si>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</si>
  <si>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</si>
  <si>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</si>
  <si>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</si>
  <si>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</si>
  <si>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</si>
  <si>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</si>
  <si>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</si>
  <si>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</si>
  <si>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</si>
  <si>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</si>
  <si>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</si>
  <si>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</si>
  <si>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</si>
  <si>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</si>
  <si>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</si>
  <si>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</si>
  <si>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</si>
  <si>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</si>
  <si>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</si>
  <si>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</si>
  <si>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</si>
  <si>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</si>
  <si>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</si>
  <si>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</si>
  <si>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</si>
  <si>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</si>
  <si>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</si>
  <si>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</si>
  <si>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</si>
  <si>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</si>
  <si>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</si>
  <si>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</si>
  <si>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</si>
  <si>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</si>
  <si>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</si>
  <si>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</si>
  <si>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</si>
  <si>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</si>
  <si>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</si>
  <si>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</si>
  <si>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</si>
  <si>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</si>
  <si>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</si>
  <si>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</si>
  <si>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</si>
  <si>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</si>
  <si>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</si>
  <si>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</si>
  <si>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</si>
  <si>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</si>
  <si>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</si>
  <si>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</si>
  <si>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</si>
  <si>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</si>
  <si>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</si>
  <si>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</si>
  <si>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</si>
  <si>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</si>
  <si>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</si>
  <si>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</si>
  <si>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</si>
  <si>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</si>
  <si>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</si>
  <si>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</si>
  <si>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</si>
  <si>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</si>
  <si>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</si>
  <si>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</si>
  <si>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</si>
  <si>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</si>
  <si>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</si>
  <si>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</si>
  <si>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</si>
  <si>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</si>
  <si>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</si>
  <si>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</si>
  <si>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</si>
  <si>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</si>
  <si>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</si>
  <si>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</si>
  <si>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</si>
  <si>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</si>
  <si>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</si>
  <si>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</si>
  <si>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</si>
  <si>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</si>
  <si>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</si>
  <si>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</si>
  <si>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</si>
  <si>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</si>
  <si>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</si>
  <si>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</si>
  <si>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</si>
  <si>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</si>
  <si>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</si>
  <si>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</si>
  <si>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</si>
  <si>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</si>
  <si>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</si>
  <si>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</si>
  <si>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</si>
  <si>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</si>
  <si>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</si>
  <si>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</si>
  <si>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</si>
  <si>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</si>
  <si>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</si>
  <si>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</si>
  <si>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</si>
  <si>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</si>
  <si>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</si>
  <si>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</si>
  <si>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</si>
  <si>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</si>
  <si>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</si>
  <si>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</si>
  <si>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</si>
  <si>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</si>
  <si>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</si>
  <si>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</si>
  <si>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</si>
  <si>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</si>
  <si>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</si>
  <si>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</si>
  <si>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</si>
  <si>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</si>
  <si>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</si>
  <si>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</si>
  <si>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</si>
  <si>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</si>
  <si>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</si>
  <si>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</si>
  <si>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</si>
  <si>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</si>
  <si>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</si>
  <si>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</si>
  <si>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</si>
  <si>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</si>
  <si>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</si>
  <si>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</si>
  <si>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</si>
  <si>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</si>
  <si>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</si>
  <si>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</si>
  <si>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</si>
  <si>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</si>
  <si>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</si>
  <si>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</si>
  <si>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</si>
  <si>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</si>
  <si>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</si>
  <si>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</si>
  <si>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</si>
  <si>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</si>
  <si>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</si>
  <si>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</si>
  <si>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</si>
  <si>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</si>
  <si>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</si>
  <si>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</si>
  <si>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</si>
  <si>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</si>
  <si>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</si>
  <si>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</si>
  <si>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</si>
  <si>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</si>
  <si>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</si>
  <si>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</si>
  <si>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</si>
  <si>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</si>
  <si>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</si>
  <si>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</si>
  <si>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</si>
  <si>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</si>
  <si>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</si>
  <si>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</si>
  <si>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</si>
  <si>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</si>
  <si>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</si>
  <si>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</si>
  <si>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</si>
  <si>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</si>
  <si>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</si>
  <si>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</si>
  <si>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</si>
  <si>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</si>
  <si>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</si>
  <si>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</si>
  <si>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</si>
  <si>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</si>
  <si>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</si>
  <si>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</si>
  <si>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</si>
  <si>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</si>
  <si>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</si>
  <si>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</si>
  <si>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</si>
  <si>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</si>
  <si>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</si>
  <si>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</si>
  <si>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</si>
  <si>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</si>
  <si>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</si>
  <si>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</si>
  <si>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</si>
  <si>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</si>
  <si>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</si>
  <si>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</si>
  <si>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</si>
  <si>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</si>
  <si>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</si>
  <si>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</si>
  <si>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</si>
  <si>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</si>
  <si>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</si>
  <si>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</si>
  <si>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</si>
  <si>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</si>
  <si>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</si>
  <si>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</si>
  <si>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</si>
  <si>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</si>
  <si>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</si>
  <si>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</si>
  <si>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</si>
  <si>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</si>
  <si>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</si>
  <si>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</si>
  <si>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</si>
  <si>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</si>
  <si>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</si>
  <si>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</si>
  <si>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</si>
  <si>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</si>
  <si>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</si>
  <si>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</si>
  <si>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</si>
  <si>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</si>
  <si>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</si>
  <si>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</si>
  <si>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</si>
  <si>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</si>
  <si>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</si>
  <si>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</si>
  <si>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</si>
  <si>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</si>
  <si>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</si>
  <si>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</si>
  <si>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</si>
  <si>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</si>
  <si>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</si>
  <si>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</si>
  <si>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</si>
  <si>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</si>
  <si>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</si>
  <si>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</si>
  <si>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</si>
  <si>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</si>
  <si>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</si>
  <si>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</si>
  <si>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</si>
  <si>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</si>
  <si>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</si>
  <si>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</si>
  <si>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</si>
  <si>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</si>
  <si>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</si>
  <si>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</si>
  <si>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</si>
  <si>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</si>
  <si>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</si>
  <si>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</si>
  <si>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</si>
  <si>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</si>
  <si>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</si>
  <si>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</si>
  <si>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</si>
  <si>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</si>
  <si>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</si>
  <si>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</si>
  <si>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</si>
  <si>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</si>
  <si>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</si>
  <si>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</si>
  <si>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</si>
  <si>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</si>
  <si>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</si>
  <si>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</si>
  <si>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</si>
  <si>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</si>
  <si>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</si>
  <si>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</si>
  <si>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</si>
  <si>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</si>
  <si>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</si>
  <si>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</si>
  <si>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</si>
  <si>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</si>
  <si>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</si>
  <si>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</si>
  <si>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</si>
  <si>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</si>
  <si>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</si>
  <si>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</si>
  <si>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</si>
  <si>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</si>
  <si>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</si>
  <si>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</si>
  <si>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</si>
  <si>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</si>
  <si>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</si>
  <si>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</si>
  <si>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</si>
  <si>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</si>
  <si>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</si>
  <si>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</si>
  <si>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</si>
  <si>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</si>
  <si>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</si>
  <si>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</si>
  <si>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</si>
  <si>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</si>
  <si>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</si>
  <si>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</si>
  <si>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</si>
  <si>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</si>
  <si>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</si>
  <si>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</si>
  <si>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</si>
  <si>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</si>
  <si>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</si>
  <si>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</si>
  <si>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</si>
  <si>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</si>
  <si>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</si>
  <si>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</si>
  <si>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</si>
  <si>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</si>
  <si>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</si>
  <si>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</si>
  <si>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</si>
  <si>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</si>
  <si>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</si>
  <si>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</si>
  <si>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</si>
  <si>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</si>
  <si>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</si>
  <si>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</si>
  <si>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</si>
  <si>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</si>
  <si>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</si>
  <si>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</si>
  <si>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</si>
  <si>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</si>
  <si>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</si>
  <si>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</si>
  <si>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</si>
  <si>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</si>
  <si>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</si>
  <si>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</si>
  <si>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</si>
  <si>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</si>
  <si>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</si>
  <si>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</si>
  <si>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</si>
  <si>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</si>
  <si>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</si>
  <si>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</si>
  <si>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</si>
  <si>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</si>
  <si>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</si>
  <si>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</si>
  <si>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</si>
  <si>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</si>
  <si>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</si>
  <si>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</si>
  <si>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</si>
  <si>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</si>
  <si>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</si>
  <si>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</si>
  <si>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</si>
  <si>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</si>
  <si>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</si>
  <si>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</si>
  <si>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</si>
  <si>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</si>
  <si>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</si>
  <si>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</si>
  <si>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</si>
  <si>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</si>
  <si>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</si>
  <si>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</si>
  <si>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</si>
  <si>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</si>
  <si>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</si>
  <si>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</si>
  <si>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</si>
  <si>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</si>
  <si>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</si>
  <si>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</si>
  <si>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</si>
  <si>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</si>
  <si>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</si>
  <si>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</si>
  <si>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</si>
  <si>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</si>
  <si>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</si>
  <si>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</si>
  <si>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</si>
  <si>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</si>
  <si>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</si>
  <si>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</si>
  <si>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</si>
  <si>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</si>
  <si>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</si>
  <si>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</si>
  <si>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</si>
  <si>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</si>
  <si>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</si>
  <si>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</si>
  <si>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</si>
  <si>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</si>
  <si>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</si>
  <si>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</si>
  <si>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</si>
  <si>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</si>
  <si>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</si>
  <si>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</si>
  <si>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</si>
  <si>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</si>
  <si>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</si>
  <si>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</si>
  <si>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</si>
  <si>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</si>
  <si>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</si>
  <si>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</si>
  <si>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</si>
  <si>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</si>
  <si>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</si>
  <si>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</si>
  <si>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</si>
  <si>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</si>
  <si>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</si>
  <si>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</si>
  <si>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</si>
  <si>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</si>
  <si>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</si>
  <si>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</si>
  <si>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</si>
  <si>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</si>
  <si>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</si>
  <si>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</si>
  <si>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</si>
  <si>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</si>
  <si>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</si>
  <si>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</si>
  <si>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</si>
  <si>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</si>
  <si>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</si>
  <si>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</si>
  <si>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</si>
  <si>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</si>
  <si>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</si>
  <si>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</si>
  <si>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</si>
  <si>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</si>
  <si>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</si>
  <si>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</si>
  <si>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</si>
  <si>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</si>
  <si>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</si>
  <si>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</si>
  <si>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</si>
  <si>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</si>
  <si>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</si>
  <si>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</si>
  <si>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</si>
  <si>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</si>
  <si>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</si>
  <si>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</si>
  <si>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</si>
  <si>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</si>
  <si>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</si>
  <si>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</si>
  <si>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</si>
  <si>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</si>
  <si>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</si>
  <si>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</si>
  <si>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</si>
  <si>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</si>
  <si>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</si>
  <si>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</si>
  <si>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</si>
  <si>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</si>
  <si>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</si>
  <si>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</si>
  <si>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</si>
  <si>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</si>
  <si>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</si>
  <si>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</si>
  <si>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</si>
  <si>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</si>
  <si>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</si>
  <si>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</si>
  <si>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</si>
  <si>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</si>
  <si>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</si>
  <si>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</si>
  <si>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</si>
  <si>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</si>
  <si>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</si>
  <si>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</si>
  <si>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</si>
  <si>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</si>
  <si>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</si>
  <si>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</si>
  <si>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</si>
  <si>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</si>
  <si>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</si>
  <si>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</si>
  <si>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</si>
  <si>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</si>
  <si>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</si>
  <si>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</si>
  <si>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</si>
  <si>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</si>
  <si>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</si>
  <si>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</si>
  <si>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</si>
  <si>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</si>
  <si>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</si>
  <si>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</si>
  <si>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</si>
  <si>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</si>
  <si>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</si>
  <si>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</si>
  <si>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</si>
  <si>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</si>
  <si>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</si>
  <si>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</si>
  <si>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</si>
  <si>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</si>
  <si>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</si>
  <si>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</si>
  <si>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</si>
  <si>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</si>
  <si>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</si>
  <si>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</si>
  <si>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</si>
  <si>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</si>
  <si>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</si>
  <si>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</si>
  <si>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</si>
  <si>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</si>
  <si>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</si>
  <si>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</si>
  <si>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</si>
  <si>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</si>
  <si>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</si>
  <si>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</si>
  <si>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</si>
  <si>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</si>
  <si>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</si>
  <si>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</si>
  <si>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</si>
  <si>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</si>
  <si>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</si>
  <si>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</si>
  <si>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</si>
  <si>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</si>
  <si>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</si>
  <si>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</si>
  <si>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</si>
  <si>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</si>
  <si>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</si>
  <si>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</si>
  <si>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</si>
  <si>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</si>
  <si>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</si>
  <si>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</si>
  <si>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</si>
  <si>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</si>
  <si>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</si>
  <si>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</si>
  <si>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</si>
  <si>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</si>
  <si>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</si>
  <si>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</si>
  <si>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</si>
  <si>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</si>
  <si>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</si>
  <si>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</si>
  <si>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</si>
  <si>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</si>
  <si>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</si>
  <si>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</si>
  <si>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</si>
  <si>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</si>
  <si>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</si>
  <si>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</si>
  <si>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</si>
  <si>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</si>
  <si>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</si>
  <si>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</si>
  <si>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</si>
  <si>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</si>
  <si>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</si>
  <si>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</si>
  <si>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</si>
  <si>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</si>
  <si>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</si>
  <si>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</si>
  <si>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</si>
  <si>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</si>
  <si>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</si>
  <si>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</si>
  <si>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</si>
  <si>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</si>
  <si>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</si>
  <si>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</si>
  <si>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</si>
  <si>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</si>
  <si>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</si>
  <si>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</si>
  <si>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</si>
  <si>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</si>
  <si>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</si>
  <si>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</si>
  <si>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</si>
  <si>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</si>
  <si>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</si>
  <si>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</si>
  <si>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</si>
  <si>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</si>
  <si>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</si>
  <si>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</si>
  <si>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</si>
  <si>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</si>
  <si>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</si>
  <si>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</si>
  <si>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</si>
  <si>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</si>
  <si>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</si>
  <si>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</si>
  <si>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</si>
  <si>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</si>
  <si>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</si>
  <si>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</si>
  <si>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</si>
  <si>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</si>
  <si>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</si>
  <si>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</si>
  <si>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</si>
  <si>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</si>
  <si>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</si>
  <si>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</si>
  <si>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</si>
  <si>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</si>
  <si>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</si>
  <si>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</si>
  <si>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</si>
  <si>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</si>
  <si>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</si>
  <si>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</si>
  <si>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</si>
  <si>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</si>
  <si>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</si>
  <si>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</si>
  <si>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</si>
  <si>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</si>
  <si>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</si>
  <si>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</si>
  <si>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</si>
  <si>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</si>
  <si>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</si>
  <si>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</si>
  <si>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</si>
  <si>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</si>
  <si>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</si>
  <si>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</si>
  <si>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</si>
  <si>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</si>
  <si>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</si>
  <si>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</si>
  <si>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</si>
  <si>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</si>
  <si>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</si>
  <si>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</si>
  <si>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</si>
  <si>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</si>
  <si>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</si>
  <si>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</si>
  <si>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</si>
  <si>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</si>
  <si>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</si>
  <si>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</si>
  <si>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</si>
  <si>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</si>
  <si>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</si>
  <si>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</si>
  <si>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</si>
  <si>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</si>
  <si>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</si>
  <si>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</si>
  <si>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</si>
  <si>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</si>
  <si>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</si>
  <si>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</si>
  <si>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</si>
  <si>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</si>
  <si>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</si>
  <si>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</si>
  <si>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</si>
  <si>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</si>
  <si>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</si>
  <si>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</si>
  <si>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</si>
  <si>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</si>
  <si>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</si>
  <si>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</si>
  <si>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</si>
  <si>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</si>
  <si>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</si>
  <si>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</si>
  <si>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</si>
  <si>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</si>
  <si>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</si>
  <si>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</si>
  <si>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</si>
  <si>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</si>
  <si>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</si>
  <si>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</si>
  <si>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</si>
  <si>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</si>
  <si>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</si>
  <si>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</si>
  <si>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</si>
  <si>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</si>
  <si>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</si>
  <si>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</si>
  <si>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</si>
  <si>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</si>
  <si>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</si>
  <si>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</si>
  <si>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</si>
  <si>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</si>
  <si>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</si>
  <si>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</si>
  <si>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</si>
  <si>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</si>
  <si>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</si>
  <si>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</si>
  <si>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</si>
  <si>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</si>
  <si>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</si>
  <si>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</si>
  <si>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</si>
  <si>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</si>
  <si>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</si>
  <si>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</si>
  <si>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</si>
  <si>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</si>
  <si>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</si>
  <si>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</si>
  <si>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</si>
  <si>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</si>
  <si>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</si>
  <si>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</si>
  <si>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</si>
  <si>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</si>
  <si>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</si>
  <si>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</si>
  <si>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</si>
  <si>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</si>
  <si>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</si>
  <si>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</si>
  <si>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</si>
  <si>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</si>
  <si>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</si>
  <si>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</si>
  <si>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</si>
  <si>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</si>
  <si>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</si>
  <si>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</si>
  <si>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</si>
  <si>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</si>
  <si>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</si>
  <si>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</si>
  <si>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</si>
  <si>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</si>
  <si>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</si>
  <si>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</si>
  <si>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</si>
  <si>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</si>
  <si>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</si>
  <si>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</si>
  <si>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</si>
  <si>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</si>
  <si>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</si>
  <si>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</si>
  <si>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</si>
  <si>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</si>
  <si>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</si>
  <si>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</si>
  <si>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</si>
  <si>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</si>
  <si>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</si>
  <si>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</si>
  <si>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</si>
  <si>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</si>
  <si>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</si>
  <si>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</si>
  <si>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</si>
  <si>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</si>
  <si>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</si>
  <si>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</si>
  <si>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</si>
  <si>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</si>
  <si>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</si>
  <si>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</si>
  <si>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</si>
  <si>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</si>
  <si>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</si>
  <si>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</si>
  <si>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</si>
  <si>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</si>
  <si>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</si>
  <si>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</si>
  <si>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</si>
  <si>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</si>
  <si>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</si>
  <si>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</si>
  <si>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</si>
  <si>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</si>
  <si>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</si>
  <si>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</si>
  <si>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</si>
  <si>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</si>
  <si>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</si>
  <si>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</si>
  <si>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</si>
  <si>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</si>
  <si>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</si>
  <si>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</si>
  <si>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</si>
  <si>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</si>
  <si>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</si>
  <si>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</si>
  <si>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</si>
  <si>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</si>
  <si>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</si>
  <si>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</si>
  <si>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</si>
  <si>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</si>
  <si>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</si>
  <si>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</si>
  <si>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</si>
  <si>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</si>
  <si>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</si>
  <si>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</si>
  <si>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</si>
  <si>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</si>
  <si>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</si>
  <si>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</si>
  <si>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</si>
  <si>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</si>
  <si>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</si>
  <si>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</si>
  <si>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</si>
  <si>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</si>
  <si>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</si>
  <si>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</si>
  <si>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</si>
  <si>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</si>
  <si>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</si>
  <si>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</si>
  <si>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</si>
  <si>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</si>
  <si>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</si>
  <si>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</si>
  <si>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</si>
  <si>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</si>
  <si>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</si>
  <si>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</si>
  <si>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</si>
  <si>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</si>
  <si>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</si>
  <si>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</si>
  <si>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</si>
  <si>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</si>
  <si>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</si>
  <si>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</si>
  <si>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</si>
  <si>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</si>
  <si>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</si>
  <si>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</si>
  <si>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</si>
  <si>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</si>
  <si>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</si>
  <si>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</si>
  <si>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</si>
  <si>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</si>
  <si>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</si>
  <si>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</si>
  <si>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</si>
  <si>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</si>
  <si>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</si>
  <si>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</si>
  <si>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</si>
  <si>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</si>
  <si>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</si>
  <si>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</si>
  <si>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</si>
  <si>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</si>
  <si>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</si>
  <si>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</si>
  <si>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</si>
  <si>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</si>
  <si>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</si>
  <si>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</si>
  <si>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</si>
  <si>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</si>
  <si>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</si>
  <si>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</si>
  <si>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</si>
  <si>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</si>
  <si>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</si>
  <si>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</si>
  <si>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</si>
  <si>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</si>
  <si>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</si>
  <si>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</si>
  <si>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</si>
  <si>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</si>
  <si>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</si>
  <si>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</si>
  <si>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</si>
  <si>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</si>
  <si>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</si>
  <si>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</si>
  <si>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</si>
  <si>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</si>
  <si>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</si>
  <si>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</si>
  <si>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</si>
  <si>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</si>
  <si>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</si>
  <si>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</si>
  <si>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</si>
  <si>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</si>
  <si>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</si>
  <si>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</si>
  <si>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</si>
  <si>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</si>
  <si>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</si>
  <si>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</si>
  <si>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</si>
  <si>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</si>
  <si>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</si>
  <si>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</si>
  <si>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</si>
  <si>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</si>
  <si>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</si>
  <si>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</si>
  <si>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</si>
  <si>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</si>
  <si>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</si>
  <si>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</si>
  <si>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</si>
  <si>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</si>
  <si>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</si>
  <si>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</si>
  <si>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</si>
  <si>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</si>
  <si>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</si>
  <si>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</si>
  <si>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</si>
  <si>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</si>
  <si>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</si>
  <si>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</si>
  <si>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</si>
  <si>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</si>
  <si>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</si>
  <si>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</si>
  <si>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</si>
  <si>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</si>
  <si>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</si>
  <si>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</si>
  <si>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</si>
  <si>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</si>
  <si>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</si>
  <si>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</si>
  <si>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</si>
  <si>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</si>
  <si>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</si>
  <si>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</si>
  <si>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</si>
  <si>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</si>
  <si>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</si>
  <si>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</si>
  <si>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</si>
  <si>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</si>
  <si>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</si>
  <si>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</si>
  <si>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</si>
  <si>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</si>
  <si>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</si>
  <si>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</si>
  <si>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</si>
  <si>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</si>
  <si>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</si>
  <si>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</si>
  <si>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</si>
  <si>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</si>
  <si>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</si>
  <si>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</si>
  <si>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</si>
  <si>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</si>
  <si>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</si>
  <si>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</si>
  <si>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</si>
  <si>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</si>
  <si>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</si>
  <si>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</si>
  <si>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</si>
  <si>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</si>
  <si>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</si>
  <si>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</si>
  <si>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</si>
  <si>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</si>
  <si>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</si>
  <si>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</si>
  <si>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</si>
  <si>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</si>
  <si>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</si>
  <si>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</si>
  <si>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</si>
  <si>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</si>
  <si>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</si>
  <si>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</si>
  <si>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</si>
  <si>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</si>
  <si>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</si>
  <si>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</si>
  <si>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</si>
  <si>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</si>
  <si>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</si>
  <si>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</si>
  <si>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</si>
  <si>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</si>
  <si>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</si>
  <si>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</si>
  <si>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</si>
  <si>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</si>
  <si>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</si>
  <si>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</si>
  <si>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</si>
  <si>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</si>
  <si>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</si>
  <si>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</si>
  <si>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</si>
  <si>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</si>
  <si>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</si>
  <si>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</si>
  <si>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</si>
  <si>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</si>
  <si>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</si>
  <si>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</si>
  <si>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</si>
  <si>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</si>
  <si>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</si>
  <si>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</si>
  <si>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</si>
  <si>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</si>
  <si>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</si>
  <si>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</si>
  <si>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</si>
  <si>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</si>
  <si>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</si>
  <si>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</si>
  <si>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</si>
  <si>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</si>
  <si>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</si>
  <si>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</si>
  <si>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</si>
  <si>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</si>
  <si>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</si>
  <si>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</si>
  <si>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</si>
  <si>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</si>
  <si>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</si>
  <si>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</si>
  <si>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</si>
  <si>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</si>
  <si>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</si>
  <si>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</si>
  <si>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</si>
  <si>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</si>
  <si>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</si>
  <si>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</si>
  <si>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</si>
  <si>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</si>
  <si>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</si>
  <si>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</si>
  <si>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</si>
  <si>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</si>
  <si>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</si>
  <si>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</si>
  <si>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</si>
  <si>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</si>
  <si>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</si>
  <si>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</si>
  <si>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</si>
  <si>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</si>
  <si>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</si>
  <si>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</si>
  <si>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</si>
  <si>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</si>
  <si>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</si>
  <si>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</si>
  <si>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</si>
  <si>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</si>
  <si>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</si>
  <si>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</si>
  <si>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</si>
  <si>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</si>
  <si>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</si>
  <si>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</si>
  <si>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</si>
  <si>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</si>
  <si>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</si>
  <si>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</si>
  <si>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</si>
  <si>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</si>
  <si>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</si>
  <si>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</si>
  <si>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</si>
  <si>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</si>
  <si>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</si>
  <si>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</si>
  <si>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</si>
  <si>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</si>
  <si>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</si>
  <si>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</si>
  <si>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</si>
  <si>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</si>
  <si>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</si>
  <si>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</si>
  <si>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</si>
  <si>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</si>
  <si>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</si>
  <si>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</si>
  <si>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</si>
  <si>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</si>
  <si>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</si>
  <si>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</si>
  <si>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</si>
  <si>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</si>
  <si>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</si>
  <si>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</si>
  <si>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</si>
  <si>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</si>
  <si>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</si>
  <si>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</si>
  <si>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</si>
  <si>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</si>
  <si>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</si>
  <si>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</si>
  <si>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</si>
  <si>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</si>
  <si>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</si>
  <si>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</si>
  <si>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</si>
  <si>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</si>
  <si>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</si>
  <si>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</si>
  <si>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</si>
  <si>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</si>
  <si>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</si>
  <si>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</si>
  <si>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</si>
  <si>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</si>
  <si>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</si>
  <si>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</si>
  <si>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</si>
  <si>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</si>
  <si>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</si>
  <si>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</si>
  <si>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</si>
  <si>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</si>
  <si>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</si>
  <si>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</si>
  <si>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</si>
  <si>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</si>
  <si>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</si>
  <si>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</si>
  <si>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</si>
  <si>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</si>
  <si>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</si>
  <si>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</si>
  <si>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</si>
  <si>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</si>
  <si>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</si>
  <si>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</si>
  <si>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</si>
  <si>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</si>
  <si>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</si>
  <si>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</si>
  <si>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</si>
  <si>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</si>
  <si>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</si>
  <si>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</si>
  <si>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</si>
  <si>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</si>
  <si>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</si>
  <si>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</si>
  <si>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</si>
  <si>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</si>
  <si>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</si>
  <si>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</si>
  <si>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</si>
  <si>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</si>
  <si>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</si>
  <si>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</si>
  <si>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</si>
  <si>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</si>
  <si>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</si>
  <si>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</si>
  <si>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</si>
  <si>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</si>
  <si>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</si>
  <si>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</si>
  <si>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</si>
  <si>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</si>
  <si>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</si>
  <si>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</si>
  <si>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</si>
  <si>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</si>
  <si>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</si>
  <si>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</si>
  <si>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</si>
  <si>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</si>
  <si>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</si>
  <si>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</si>
  <si>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</si>
  <si>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</si>
  <si>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</si>
  <si>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</si>
  <si>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</si>
  <si>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</si>
  <si>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</si>
  <si>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</si>
  <si>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</si>
  <si>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</si>
  <si>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</si>
  <si>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</si>
  <si>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</si>
  <si>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</si>
  <si>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</si>
  <si>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</si>
  <si>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</si>
  <si>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</si>
  <si>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</si>
  <si>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</si>
  <si>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</si>
  <si>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</si>
  <si>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</si>
  <si>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</si>
  <si>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</si>
  <si>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</si>
  <si>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</si>
  <si>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</si>
  <si>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</si>
  <si>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</si>
  <si>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</si>
  <si>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</si>
  <si>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</si>
  <si>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</si>
  <si>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</si>
  <si>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</si>
  <si>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</si>
  <si>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</si>
  <si>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</si>
  <si>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</si>
  <si>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</si>
  <si>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</si>
  <si>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</si>
  <si>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</si>
  <si>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</si>
  <si>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</si>
  <si>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</si>
  <si>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</si>
  <si>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</si>
  <si>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</si>
  <si>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</si>
  <si>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</si>
  <si>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</si>
  <si>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</si>
  <si>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</si>
  <si>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</si>
  <si>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</si>
  <si>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</si>
  <si>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</si>
  <si>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</si>
  <si>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</si>
  <si>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</si>
  <si>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</si>
  <si>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</si>
  <si>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</si>
  <si>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</si>
  <si>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</si>
  <si>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</si>
  <si>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</si>
  <si>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</si>
  <si>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</si>
  <si>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</si>
  <si>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</si>
  <si>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</si>
  <si>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</si>
  <si>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</si>
  <si>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</si>
  <si>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</si>
  <si>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</si>
  <si>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</si>
  <si>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</si>
  <si>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</si>
  <si>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</si>
  <si>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</si>
  <si>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</si>
  <si>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</si>
  <si>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</si>
  <si>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</si>
  <si>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</si>
  <si>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</si>
  <si>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</si>
  <si>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</si>
  <si>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</si>
  <si>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</si>
  <si>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</si>
  <si>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</si>
  <si>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</si>
  <si>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</si>
  <si>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</si>
  <si>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</si>
  <si>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</si>
  <si>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</si>
  <si>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</si>
  <si>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</si>
  <si>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</si>
  <si>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</si>
  <si>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</si>
  <si>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</si>
  <si>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</si>
  <si>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</si>
  <si>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</si>
  <si>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</si>
  <si>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</si>
  <si>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</si>
  <si>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</si>
  <si>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</si>
  <si>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</si>
  <si>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</si>
  <si>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</si>
  <si>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</si>
  <si>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</si>
  <si>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</si>
  <si>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</si>
  <si>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</si>
  <si>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</si>
  <si>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</si>
  <si>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</si>
  <si>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</si>
  <si>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</si>
  <si>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</si>
  <si>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</si>
  <si>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</si>
  <si>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</si>
  <si>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</si>
  <si>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</si>
  <si>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</si>
  <si>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</si>
  <si>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</si>
  <si>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</si>
  <si>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</si>
  <si>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</si>
  <si>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</si>
  <si>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</si>
  <si>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</si>
  <si>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</si>
  <si>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</si>
  <si>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</si>
  <si>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</si>
  <si>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</si>
  <si>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</si>
  <si>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</si>
  <si>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</si>
  <si>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</si>
  <si>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</si>
  <si>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</si>
  <si>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</si>
  <si>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</si>
  <si>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</si>
  <si>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</si>
  <si>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</si>
  <si>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</si>
  <si>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</si>
  <si>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</si>
  <si>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</si>
  <si>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</si>
  <si>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</si>
  <si>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</si>
  <si>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</si>
  <si>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</si>
  <si>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</si>
  <si>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</si>
  <si>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</si>
  <si>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</si>
  <si>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</si>
  <si>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</si>
  <si>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</si>
  <si>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</si>
  <si>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</si>
  <si>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</si>
  <si>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</si>
  <si>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</si>
  <si>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</si>
  <si>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</si>
  <si>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</si>
  <si>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</si>
  <si>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</si>
  <si>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</si>
  <si>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</si>
  <si>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</si>
  <si>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</si>
  <si>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</si>
  <si>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</si>
  <si>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</si>
  <si>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</si>
  <si>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</si>
  <si>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</si>
  <si>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</si>
  <si>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</si>
  <si>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</si>
  <si>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</si>
  <si>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</si>
  <si>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</si>
  <si>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</si>
  <si>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</si>
  <si>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</si>
  <si>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</si>
  <si>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</si>
  <si>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</si>
  <si>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</si>
  <si>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</si>
  <si>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</si>
  <si>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</si>
  <si>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</si>
  <si>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</si>
  <si>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</si>
  <si>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</si>
  <si>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</si>
  <si>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</si>
  <si>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</si>
  <si>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</si>
  <si>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</si>
  <si>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</si>
  <si>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</si>
  <si>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</si>
  <si>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</si>
  <si>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</si>
  <si>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</si>
  <si>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</si>
  <si>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</si>
  <si>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</si>
  <si>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</si>
  <si>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</si>
  <si>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</si>
  <si>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</si>
  <si>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</si>
  <si>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</si>
  <si>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</si>
  <si>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</si>
  <si>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</si>
  <si>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</si>
  <si>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</si>
  <si>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</si>
  <si>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</si>
  <si>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</si>
  <si>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</si>
  <si>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</si>
  <si>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</si>
  <si>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</si>
  <si>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</si>
  <si>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</si>
  <si>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</si>
  <si>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</si>
  <si>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</si>
  <si>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</si>
  <si>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</si>
  <si>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</si>
  <si>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</si>
  <si>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</si>
  <si>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</si>
  <si>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</si>
  <si>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</si>
  <si>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</si>
  <si>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</si>
  <si>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</si>
  <si>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</si>
  <si>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</si>
  <si>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</si>
  <si>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</si>
  <si>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</si>
  <si>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</si>
  <si>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</si>
  <si>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</si>
  <si>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</si>
  <si>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</si>
  <si>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</si>
  <si>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</si>
  <si>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</si>
  <si>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</si>
  <si>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</si>
  <si>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</si>
  <si>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</si>
  <si>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</si>
  <si>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</si>
  <si>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</si>
  <si>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</si>
  <si>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</si>
  <si>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</si>
  <si>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</si>
  <si>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</si>
  <si>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</si>
  <si>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</si>
  <si>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</si>
  <si>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</si>
  <si>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</si>
  <si>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</si>
  <si>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</si>
  <si>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</si>
  <si>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</si>
  <si>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</si>
  <si>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</si>
  <si>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</si>
  <si>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</si>
  <si>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</si>
  <si>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</si>
  <si>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</si>
  <si>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</si>
  <si>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</si>
  <si>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</si>
  <si>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</si>
  <si>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</si>
  <si>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</si>
  <si>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</si>
  <si>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</si>
  <si>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</si>
  <si>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</si>
  <si>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</si>
  <si>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</si>
  <si>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</si>
  <si>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</si>
  <si>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</si>
  <si>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</si>
  <si>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</si>
  <si>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</si>
  <si>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</si>
  <si>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</si>
  <si>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</si>
  <si>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</si>
  <si>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</si>
  <si>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</si>
  <si>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</si>
  <si>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</si>
  <si>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</si>
  <si>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</si>
  <si>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</si>
  <si>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</si>
  <si>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</si>
  <si>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</si>
  <si>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</si>
  <si>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</si>
  <si>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</si>
  <si>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</si>
  <si>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</si>
  <si>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</si>
  <si>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</si>
  <si>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</si>
  <si>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</si>
  <si>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</si>
  <si>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</si>
  <si>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</si>
  <si>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</si>
  <si>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</si>
  <si>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</si>
  <si>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</si>
  <si>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</si>
  <si>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</si>
  <si>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</si>
  <si>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</si>
  <si>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</si>
  <si>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</si>
  <si>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</si>
  <si>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</si>
  <si>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</si>
  <si>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</si>
  <si>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</si>
  <si>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</si>
  <si>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</si>
  <si>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</si>
  <si>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</si>
  <si>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</si>
  <si>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</si>
  <si>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</si>
  <si>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</si>
  <si>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</si>
  <si>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</si>
  <si>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</si>
  <si>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</si>
  <si>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</si>
  <si>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</si>
  <si>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</si>
  <si>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</si>
  <si>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</si>
  <si>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</si>
  <si>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</si>
  <si>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</si>
  <si>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</si>
  <si>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</si>
  <si>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</si>
  <si>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</si>
  <si>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</si>
  <si>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</si>
  <si>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</si>
  <si>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</si>
  <si>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</si>
  <si>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</si>
  <si>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</si>
  <si>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</si>
  <si>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</si>
  <si>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</si>
  <si>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</si>
  <si>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</si>
  <si>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</si>
  <si>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</si>
  <si>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</si>
  <si>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</si>
  <si>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</si>
  <si>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</si>
  <si>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</si>
  <si>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</si>
  <si>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</si>
  <si>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</si>
  <si>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</si>
  <si>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</si>
  <si>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</si>
  <si>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</si>
  <si>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</si>
  <si>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</si>
  <si>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</si>
  <si>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</si>
  <si>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</si>
  <si>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</si>
  <si>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</si>
  <si>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</si>
  <si>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</si>
  <si>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</si>
  <si>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</si>
  <si>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</si>
  <si>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</si>
  <si>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</si>
  <si>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</si>
  <si>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</si>
  <si>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</si>
  <si>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</si>
  <si>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</si>
  <si>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</si>
  <si>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</si>
  <si>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</si>
  <si>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</si>
  <si>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</si>
  <si>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</si>
  <si>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</si>
  <si>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</si>
  <si>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</si>
  <si>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</si>
  <si>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</si>
  <si>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</si>
  <si>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</si>
  <si>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</si>
  <si>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</si>
  <si>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</si>
  <si>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</si>
  <si>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</si>
  <si>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</si>
  <si>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</si>
  <si>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</si>
  <si>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</si>
  <si>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</si>
  <si>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</si>
  <si>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</si>
  <si>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</si>
  <si>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</si>
  <si>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</si>
  <si>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</si>
  <si>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</si>
  <si>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</si>
  <si>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</si>
  <si>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</si>
  <si>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</si>
  <si>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</si>
  <si>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</si>
  <si>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</si>
  <si>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</si>
  <si>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</si>
  <si>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</si>
  <si>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</si>
  <si>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</si>
  <si>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</si>
  <si>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</si>
  <si>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</si>
  <si>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</si>
  <si>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</si>
  <si>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</si>
  <si>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</si>
  <si>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</si>
  <si>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</si>
  <si>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</si>
  <si>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</si>
  <si>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</si>
  <si>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</si>
  <si>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</si>
  <si>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</si>
  <si>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</si>
  <si>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</si>
  <si>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</si>
  <si>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</si>
  <si>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</si>
  <si>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</si>
  <si>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</si>
  <si>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</si>
  <si>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</si>
  <si>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</si>
  <si>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</si>
  <si>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</si>
  <si>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</si>
  <si>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</si>
  <si>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</si>
  <si>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</si>
  <si>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</si>
  <si>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</si>
  <si>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</si>
  <si>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</si>
  <si>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</si>
  <si>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</si>
  <si>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</si>
  <si>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</si>
  <si>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</si>
  <si>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</si>
  <si>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</si>
  <si>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</si>
  <si>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</si>
  <si>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</si>
  <si>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</si>
  <si>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</si>
  <si>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</si>
  <si>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</si>
  <si>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</si>
  <si>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</si>
  <si>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</si>
  <si>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</si>
  <si>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</si>
  <si>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</si>
  <si>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</si>
  <si>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</si>
  <si>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</si>
  <si>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</si>
  <si>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</si>
  <si>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</si>
  <si>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</si>
  <si>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</si>
  <si>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</si>
  <si>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</si>
  <si>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</si>
  <si>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</si>
  <si>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</si>
  <si>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</si>
  <si>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</si>
  <si>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</si>
  <si>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</si>
  <si>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</si>
  <si>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</si>
  <si>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</si>
  <si>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</si>
  <si>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</si>
  <si>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</si>
  <si>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</si>
  <si>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</si>
  <si>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</si>
  <si>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</si>
  <si>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</si>
  <si>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</si>
  <si>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</si>
  <si>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</si>
  <si>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</si>
  <si>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</si>
  <si>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</si>
  <si>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</si>
  <si>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</si>
  <si>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</si>
  <si>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</si>
  <si>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</si>
  <si>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</si>
  <si>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</si>
  <si>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</si>
  <si>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</si>
  <si>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</si>
  <si>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</si>
  <si>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</si>
  <si>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</si>
  <si>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</si>
  <si>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</si>
  <si>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</si>
  <si>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</si>
  <si>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</si>
  <si>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</si>
  <si>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</si>
  <si>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</si>
  <si>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</si>
  <si>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</si>
  <si>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</si>
  <si>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</si>
  <si>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</si>
  <si>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</si>
  <si>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</si>
  <si>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</si>
  <si>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</si>
  <si>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</si>
  <si>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</si>
  <si>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</si>
  <si>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</si>
  <si>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</si>
  <si>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</si>
  <si>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</si>
  <si>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</si>
  <si>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</si>
  <si>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</si>
  <si>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</si>
  <si>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</si>
  <si>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</si>
  <si>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</si>
  <si>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</si>
  <si>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</si>
  <si>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</si>
  <si>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</si>
  <si>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</si>
  <si>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</si>
  <si>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</si>
  <si>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</si>
  <si>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</si>
  <si>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</si>
  <si>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</si>
  <si>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</si>
  <si>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</si>
  <si>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</si>
  <si>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</si>
  <si>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</si>
  <si>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</si>
  <si>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</si>
  <si>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</si>
  <si>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</si>
  <si>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</si>
  <si>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</si>
  <si>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</si>
  <si>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</si>
  <si>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</si>
  <si>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</si>
  <si>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</si>
  <si>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</si>
  <si>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</si>
  <si>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</si>
  <si>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</si>
  <si>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</si>
  <si>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</si>
  <si>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</si>
  <si>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</si>
  <si>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</si>
  <si>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</si>
  <si>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</si>
  <si>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</si>
  <si>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</si>
  <si>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</si>
  <si>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</si>
  <si>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</si>
  <si>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</si>
  <si>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</si>
  <si>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</si>
  <si>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</si>
  <si>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</si>
  <si>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</si>
  <si>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</si>
  <si>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</si>
  <si>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</si>
  <si>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</si>
  <si>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</si>
  <si>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</si>
  <si>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</si>
  <si>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</si>
  <si>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</si>
  <si>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</si>
  <si>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</si>
  <si>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</si>
  <si>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</si>
  <si>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</si>
  <si>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</si>
  <si>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</si>
  <si>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</si>
  <si>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</si>
  <si>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</si>
  <si>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</si>
  <si>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</si>
  <si>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</si>
  <si>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</si>
  <si>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</si>
  <si>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</si>
  <si>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</si>
  <si>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</si>
  <si>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</si>
  <si>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</si>
  <si>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</si>
  <si>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</si>
  <si>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</si>
  <si>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</si>
  <si>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</si>
  <si>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</si>
  <si>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</si>
  <si>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</si>
  <si>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</si>
  <si>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</si>
  <si>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</si>
  <si>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</si>
  <si>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</si>
  <si>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</si>
  <si>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</si>
  <si>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</si>
  <si>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</si>
  <si>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</si>
  <si>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</si>
  <si>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</si>
  <si>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</si>
  <si>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</si>
  <si>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</si>
  <si>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</si>
  <si>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</si>
  <si>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</si>
  <si>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</si>
  <si>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</si>
  <si>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</si>
  <si>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</si>
  <si>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</si>
  <si>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</si>
  <si>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</si>
  <si>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</si>
  <si>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</si>
  <si>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</si>
  <si>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</si>
  <si>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</si>
  <si>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</si>
  <si>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</si>
  <si>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</si>
  <si>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</si>
  <si>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</si>
  <si>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</si>
  <si>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</si>
  <si>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</si>
  <si>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</si>
  <si>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</si>
  <si>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</si>
  <si>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</si>
  <si>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</si>
  <si>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</si>
  <si>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</si>
  <si>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</si>
  <si>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</si>
  <si>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</si>
  <si>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</si>
  <si>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</si>
  <si>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</si>
  <si>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</si>
  <si>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</si>
  <si>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</si>
  <si>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</si>
  <si>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</si>
  <si>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</si>
  <si>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</si>
  <si>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</si>
  <si>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</si>
  <si>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</si>
  <si>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</si>
  <si>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</si>
  <si>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</si>
  <si>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</si>
  <si>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</si>
  <si>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</si>
  <si>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</si>
  <si>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</si>
  <si>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</si>
  <si>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</si>
  <si>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</si>
  <si>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</si>
  <si>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</si>
  <si>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</si>
  <si>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</si>
  <si>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</si>
  <si>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</si>
  <si>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</si>
  <si>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</si>
  <si>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</si>
  <si>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</si>
  <si>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</si>
  <si>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</si>
  <si>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</si>
  <si>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</si>
  <si>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</si>
  <si>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</si>
  <si>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</si>
  <si>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</si>
  <si>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</si>
  <si>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</si>
  <si>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</si>
  <si>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</si>
  <si>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</si>
  <si>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</si>
  <si>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</si>
  <si>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</si>
  <si>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</si>
  <si>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</si>
  <si>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</si>
  <si>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</si>
  <si>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</si>
  <si>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</si>
  <si>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</si>
  <si>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</si>
  <si>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</si>
  <si>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</si>
  <si>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</si>
  <si>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</si>
  <si>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</si>
  <si>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</si>
  <si>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</si>
  <si>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</si>
  <si>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</si>
  <si>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</si>
  <si>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</si>
  <si>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</si>
  <si>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</si>
  <si>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</si>
  <si>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</si>
  <si>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</si>
  <si>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</si>
  <si>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</si>
  <si>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</si>
  <si>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</si>
  <si>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</si>
  <si>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</si>
  <si>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</si>
  <si>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</si>
  <si>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</si>
  <si>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</si>
  <si>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</si>
  <si>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</si>
  <si>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</si>
  <si>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</si>
  <si>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</si>
  <si>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</si>
  <si>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</si>
  <si>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</si>
  <si>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</si>
  <si>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</si>
  <si>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</si>
  <si>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</si>
  <si>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</si>
  <si>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</si>
  <si>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</si>
  <si>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</si>
  <si>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</si>
  <si>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</si>
  <si>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</si>
  <si>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</si>
  <si>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</si>
  <si>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</si>
  <si>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</si>
  <si>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</si>
  <si>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</si>
  <si>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</si>
  <si>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</si>
  <si>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</si>
  <si>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</si>
  <si>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</si>
  <si>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</si>
  <si>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</si>
  <si>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</si>
  <si>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</si>
  <si>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</si>
  <si>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</si>
  <si>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</si>
  <si>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</si>
  <si>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</si>
  <si>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</si>
  <si>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</si>
  <si>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</si>
  <si>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</si>
  <si>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</si>
  <si>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</si>
  <si>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</si>
  <si>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</si>
  <si>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</si>
  <si>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</si>
  <si>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</si>
  <si>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</si>
  <si>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</si>
  <si>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</si>
  <si>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</si>
  <si>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</si>
  <si>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</si>
  <si>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</si>
  <si>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</si>
  <si>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</si>
  <si>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</si>
  <si>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</si>
  <si>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</si>
  <si>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</si>
  <si>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</si>
  <si>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</si>
  <si>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</si>
  <si>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</si>
  <si>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</si>
  <si>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</si>
  <si>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</si>
  <si>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</si>
  <si>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</si>
  <si>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</si>
  <si>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</si>
  <si>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</si>
  <si>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</si>
  <si>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</si>
  <si>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</si>
  <si>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</si>
  <si>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</si>
  <si>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</si>
  <si>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</si>
  <si>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</si>
  <si>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</si>
  <si>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</si>
  <si>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</si>
  <si>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</si>
  <si>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</si>
  <si>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</si>
  <si>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</si>
  <si>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</si>
  <si>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</si>
  <si>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</si>
  <si>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</si>
  <si>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</si>
  <si>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</si>
  <si>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</si>
  <si>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</si>
  <si>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</si>
  <si>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</si>
  <si>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</si>
  <si>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</si>
  <si>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</si>
  <si>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</si>
  <si>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</si>
  <si>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</si>
  <si>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</si>
  <si>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</si>
  <si>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</si>
  <si>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</si>
  <si>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</si>
  <si>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</si>
  <si>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</si>
  <si>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</si>
  <si>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</si>
  <si>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</si>
  <si>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</si>
  <si>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</si>
  <si>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</si>
  <si>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</si>
  <si>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</si>
  <si>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</si>
  <si>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</si>
  <si>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</si>
  <si>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</si>
  <si>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</si>
  <si>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</si>
  <si>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</si>
  <si>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</si>
  <si>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</si>
  <si>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</si>
  <si>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</si>
  <si>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</si>
  <si>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</si>
  <si>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</si>
  <si>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</si>
  <si>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</si>
  <si>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</si>
  <si>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</si>
  <si>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</si>
  <si>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</si>
  <si>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</si>
  <si>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</si>
  <si>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</si>
  <si>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</si>
  <si>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</si>
  <si>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</si>
  <si>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</si>
  <si>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</si>
  <si>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</si>
  <si>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</si>
  <si>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</si>
  <si>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</si>
  <si>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</si>
  <si>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</si>
  <si>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</si>
  <si>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</si>
  <si>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</si>
  <si>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</si>
  <si>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</si>
  <si>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</si>
  <si>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</si>
  <si>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</si>
  <si>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</si>
  <si>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</si>
  <si>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</si>
  <si>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</si>
  <si>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</si>
  <si>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</si>
  <si>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</si>
  <si>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</si>
  <si>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</si>
  <si>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</si>
  <si>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</si>
  <si>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</si>
  <si>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</si>
  <si>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</si>
  <si>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</si>
  <si>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</si>
  <si>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</si>
  <si>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</si>
  <si>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</si>
  <si>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</si>
  <si>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</si>
  <si>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</si>
  <si>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</si>
  <si>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</si>
  <si>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</si>
  <si>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</si>
  <si>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</si>
  <si>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</si>
  <si>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</si>
  <si>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</si>
  <si>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</si>
  <si>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</si>
  <si>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</si>
  <si>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</si>
  <si>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</si>
  <si>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</si>
  <si>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</si>
  <si>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</si>
  <si>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</si>
  <si>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</si>
  <si>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</si>
  <si>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</si>
  <si>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</si>
  <si>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</si>
  <si>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</si>
  <si>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</si>
  <si>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</si>
  <si>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</si>
  <si>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</si>
  <si>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</si>
  <si>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</si>
  <si>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</si>
  <si>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</si>
  <si>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</si>
  <si>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</si>
  <si>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</si>
  <si>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</si>
  <si>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</si>
  <si>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</si>
  <si>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</si>
  <si>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</si>
  <si>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</si>
  <si>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</si>
  <si>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</si>
  <si>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</si>
  <si>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</si>
  <si>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</si>
  <si>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</si>
  <si>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</si>
  <si>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</si>
  <si>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</si>
  <si>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</si>
  <si>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</si>
  <si>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</si>
  <si>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</si>
  <si>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</si>
  <si>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</si>
  <si>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</si>
  <si>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</si>
  <si>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</si>
  <si>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</si>
  <si>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</si>
  <si>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</si>
  <si>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</si>
  <si>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</si>
  <si>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</si>
  <si>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</si>
  <si>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</si>
  <si>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</si>
  <si>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</si>
  <si>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</si>
  <si>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</si>
  <si>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</si>
  <si>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</si>
  <si>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</si>
  <si>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</si>
  <si>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</si>
  <si>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</si>
  <si>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</si>
  <si>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</si>
  <si>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</si>
  <si>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</si>
  <si>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</si>
  <si>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</si>
  <si>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</si>
  <si>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</si>
  <si>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</si>
  <si>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</si>
  <si>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</si>
  <si>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</si>
  <si>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</si>
  <si>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</si>
  <si>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</si>
  <si>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</si>
  <si>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</si>
  <si>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</si>
  <si>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</si>
  <si>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</si>
  <si>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</si>
  <si>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</si>
  <si>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</si>
  <si>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</si>
  <si>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</si>
  <si>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</si>
  <si>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</si>
  <si>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</si>
  <si>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</si>
  <si>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</si>
  <si>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</si>
  <si>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</si>
  <si>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</si>
  <si>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</si>
  <si>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</si>
  <si>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</si>
  <si>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</si>
  <si>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</si>
  <si>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</si>
  <si>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</si>
  <si>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</si>
  <si>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</si>
  <si>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</si>
  <si>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</si>
  <si>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</si>
  <si>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</si>
  <si>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</si>
  <si>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</si>
  <si>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</si>
  <si>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</si>
  <si>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</si>
  <si>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</si>
  <si>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</si>
  <si>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</si>
  <si>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</si>
  <si>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</si>
  <si>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</si>
  <si>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</si>
  <si>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</si>
  <si>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</si>
  <si>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</si>
  <si>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</si>
  <si>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</si>
  <si>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</si>
  <si>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</si>
  <si>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</si>
  <si>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</si>
  <si>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</si>
  <si>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</si>
  <si>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</si>
  <si>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</si>
  <si>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</si>
  <si>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</si>
  <si>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</si>
  <si>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</si>
  <si>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</si>
  <si>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</si>
  <si>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</si>
  <si>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</si>
  <si>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</si>
  <si>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</si>
  <si>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</si>
  <si>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</si>
  <si>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</si>
  <si>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</si>
  <si>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</si>
  <si>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</si>
  <si>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</si>
  <si>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</si>
  <si>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</si>
  <si>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</si>
  <si>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</si>
  <si>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</si>
  <si>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</si>
  <si>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</si>
  <si>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</si>
  <si>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</si>
  <si>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</si>
  <si>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</si>
  <si>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</si>
  <si>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</si>
  <si>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</si>
  <si>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</si>
  <si>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</si>
  <si>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</si>
  <si>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</si>
  <si>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</si>
  <si>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</si>
  <si>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</si>
  <si>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</si>
  <si>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</si>
  <si>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</si>
  <si>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</si>
  <si>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</si>
  <si>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</si>
  <si>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</si>
  <si>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</si>
  <si>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</si>
  <si>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</si>
  <si>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</si>
  <si>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</si>
  <si>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</si>
  <si>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</si>
  <si>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</si>
  <si>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</si>
  <si>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</si>
  <si>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</si>
  <si>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</si>
  <si>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</si>
  <si>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</si>
  <si>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</si>
  <si>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</si>
  <si>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</si>
  <si>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</si>
  <si>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</si>
  <si>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</si>
  <si>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</si>
  <si>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</si>
  <si>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</si>
  <si>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</si>
  <si>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</si>
  <si>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</si>
  <si>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</si>
  <si>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</si>
  <si>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</si>
  <si>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</si>
  <si>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</si>
  <si>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</si>
  <si>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</si>
  <si>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</si>
  <si>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</si>
  <si>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</si>
  <si>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</si>
  <si>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</si>
  <si>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</si>
  <si>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</si>
  <si>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</si>
  <si>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</si>
  <si>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</si>
  <si>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</si>
  <si>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</si>
  <si>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</si>
  <si>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</si>
  <si>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</si>
  <si>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</si>
  <si>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</si>
  <si>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</si>
  <si>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</si>
  <si>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</si>
  <si>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</si>
  <si>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</si>
  <si>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</si>
  <si>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</si>
  <si>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</si>
  <si>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</si>
  <si>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</si>
  <si>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</si>
  <si>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</si>
  <si>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</si>
  <si>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</si>
  <si>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</si>
  <si>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</si>
  <si>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</si>
  <si>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</si>
  <si>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</si>
  <si>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</si>
  <si>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</si>
  <si>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</si>
  <si>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</si>
  <si>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</si>
  <si>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</si>
  <si>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</si>
  <si>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</si>
  <si>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</si>
  <si>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</si>
  <si>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</si>
  <si>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</si>
  <si>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</si>
  <si>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</si>
  <si>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</si>
  <si>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</si>
  <si>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</si>
  <si>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</si>
  <si>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</si>
  <si>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</si>
  <si>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</si>
  <si>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</si>
  <si>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</si>
  <si>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</si>
  <si>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</si>
  <si>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</si>
  <si>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</si>
  <si>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</si>
  <si>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</si>
  <si>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</si>
  <si>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</si>
  <si>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</si>
  <si>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</si>
  <si>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</si>
  <si>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</si>
  <si>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</si>
  <si>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</si>
  <si>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</si>
  <si>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</si>
  <si>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</si>
  <si>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</si>
  <si>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</si>
  <si>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</si>
  <si>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</si>
  <si>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</si>
  <si>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</si>
  <si>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</si>
  <si>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</si>
  <si>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</si>
  <si>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</si>
  <si>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</si>
  <si>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</si>
  <si>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</si>
  <si>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</si>
  <si>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</si>
  <si>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</si>
  <si>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</si>
  <si>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</si>
  <si>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</si>
  <si>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</si>
  <si>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</si>
  <si>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</si>
  <si>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</si>
  <si>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</si>
  <si>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</si>
  <si>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</si>
  <si>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</si>
  <si>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</si>
  <si>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</si>
  <si>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</si>
  <si>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</si>
  <si>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</si>
  <si>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</si>
  <si>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</si>
  <si>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</si>
  <si>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</si>
  <si>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</si>
  <si>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</si>
  <si>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</si>
  <si>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</si>
  <si>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</si>
  <si>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</si>
  <si>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</si>
  <si>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</si>
  <si>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</si>
  <si>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</si>
  <si>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</si>
  <si>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</si>
  <si>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</si>
  <si>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</si>
  <si>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</si>
  <si>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</si>
  <si>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</si>
  <si>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</si>
  <si>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</si>
  <si>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</si>
  <si>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</si>
  <si>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</si>
  <si>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</si>
  <si>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</si>
  <si>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</si>
  <si>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</si>
  <si>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</si>
  <si>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</si>
  <si>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</si>
  <si>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</si>
  <si>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</si>
  <si>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</si>
  <si>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</si>
  <si>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</si>
  <si>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</si>
  <si>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</si>
  <si>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</si>
  <si>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</si>
  <si>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</si>
  <si>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</si>
  <si>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</si>
  <si>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</si>
  <si>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</si>
  <si>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</si>
  <si>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</si>
  <si>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</si>
  <si>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</si>
  <si>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</si>
  <si>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</si>
  <si>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</si>
  <si>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</si>
  <si>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</si>
  <si>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</si>
  <si>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</si>
  <si>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</si>
  <si>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</si>
  <si>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</si>
  <si>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</si>
  <si>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</si>
  <si>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</si>
  <si>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</si>
  <si>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</si>
  <si>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</si>
  <si>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</si>
  <si>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</si>
  <si>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</si>
  <si>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</si>
  <si>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</si>
  <si>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</si>
  <si>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</si>
  <si>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</si>
  <si>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</si>
  <si>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</si>
  <si>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</si>
  <si>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</si>
  <si>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</si>
  <si>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</si>
  <si>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</si>
  <si>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</si>
  <si>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</si>
  <si>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</si>
  <si>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</si>
  <si>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</si>
  <si>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</si>
  <si>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</si>
  <si>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</si>
  <si>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</si>
  <si>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</si>
  <si>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</si>
  <si>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</si>
  <si>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</si>
  <si>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</si>
  <si>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</si>
  <si>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</si>
  <si>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</si>
  <si>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</si>
  <si>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</si>
  <si>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</si>
  <si>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</si>
  <si>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</si>
  <si>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</si>
  <si>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</si>
  <si>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</si>
  <si>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</si>
  <si>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</si>
  <si>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</si>
  <si>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</si>
  <si>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</si>
  <si>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</si>
  <si>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</si>
  <si>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</si>
  <si>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</si>
  <si>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</si>
  <si>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</si>
  <si>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</si>
  <si>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</si>
  <si>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</si>
  <si>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</si>
  <si>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</si>
  <si>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</si>
  <si>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</si>
  <si>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</si>
  <si>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</si>
  <si>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</si>
  <si>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</si>
  <si>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</si>
  <si>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</si>
  <si>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</si>
  <si>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</si>
  <si>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</si>
  <si>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</si>
  <si>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</si>
  <si>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</si>
  <si>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</si>
  <si>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</si>
  <si>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</si>
  <si>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</si>
  <si>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</si>
  <si>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</si>
  <si>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</si>
  <si>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</si>
  <si>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</si>
  <si>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</si>
  <si>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</si>
  <si>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</si>
  <si>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</si>
  <si>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</si>
  <si>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</si>
  <si>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</si>
  <si>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</si>
  <si>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</si>
  <si>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</si>
  <si>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</si>
  <si>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</si>
  <si>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</si>
  <si>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</si>
  <si>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</si>
  <si>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</si>
  <si>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</si>
  <si>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</si>
  <si>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</si>
  <si>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</si>
  <si>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</si>
  <si>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</si>
  <si>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</si>
  <si>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</si>
  <si>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</si>
  <si>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</si>
  <si>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</si>
  <si>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</si>
  <si>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</si>
  <si>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</si>
  <si>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</si>
  <si>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</si>
  <si>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</si>
  <si>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</si>
  <si>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</si>
  <si>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</si>
  <si>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</si>
  <si>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</si>
  <si>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</si>
  <si>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</si>
  <si>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</si>
  <si>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</si>
  <si>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</si>
  <si>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</si>
  <si>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</si>
  <si>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</si>
  <si>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</si>
  <si>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</si>
  <si>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</si>
  <si>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</si>
  <si>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</si>
  <si>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</si>
  <si>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</si>
  <si>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</si>
  <si>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</si>
  <si>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</si>
  <si>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</si>
  <si>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</si>
  <si>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</si>
  <si>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</si>
  <si>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</si>
  <si>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</si>
  <si>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</si>
  <si>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</si>
  <si>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</si>
  <si>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</si>
  <si>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</si>
  <si>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</si>
  <si>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</si>
  <si>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</si>
  <si>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</si>
  <si>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</si>
  <si>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</si>
  <si>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</si>
  <si>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</si>
  <si>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</si>
  <si>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</si>
  <si>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</si>
  <si>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</si>
  <si>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</si>
  <si>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</si>
  <si>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</si>
  <si>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</si>
  <si>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</si>
  <si>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</si>
  <si>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</si>
  <si>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</si>
  <si>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</si>
  <si>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</si>
  <si>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</si>
  <si>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</si>
  <si>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</si>
  <si>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</si>
  <si>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</si>
  <si>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</si>
  <si>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</si>
  <si>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</si>
  <si>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</si>
  <si>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</si>
  <si>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</si>
  <si>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</si>
  <si>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</si>
  <si>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</si>
  <si>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</si>
  <si>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</si>
  <si>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</si>
  <si>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</si>
  <si>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</si>
  <si>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</si>
  <si>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</si>
  <si>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</si>
  <si>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</si>
  <si>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</si>
  <si>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</si>
  <si>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</si>
  <si>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</si>
  <si>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</si>
  <si>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</si>
  <si>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</si>
  <si>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</si>
  <si>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</si>
  <si>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</si>
  <si>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</si>
  <si>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</si>
  <si>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</si>
  <si>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</si>
  <si>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</si>
  <si>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</si>
  <si>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</si>
  <si>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</si>
  <si>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</si>
  <si>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</si>
  <si>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</si>
  <si>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</si>
  <si>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</si>
  <si>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</si>
  <si>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</si>
  <si>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</si>
  <si>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</si>
  <si>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</si>
  <si>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</si>
  <si>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</si>
  <si>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</si>
  <si>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</si>
  <si>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</si>
  <si>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</si>
  <si>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</si>
  <si>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</si>
  <si>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</si>
  <si>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</si>
  <si>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</si>
  <si>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</si>
  <si>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</si>
  <si>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</si>
  <si>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</si>
  <si>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</si>
  <si>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</si>
  <si>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</si>
  <si>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</si>
  <si>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</si>
  <si>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</si>
  <si>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</si>
  <si>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</si>
  <si>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</si>
  <si>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</si>
  <si>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</si>
  <si>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</si>
  <si>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</si>
  <si>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</si>
  <si>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</si>
  <si>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</si>
  <si>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</si>
  <si>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</si>
  <si>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</si>
  <si>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</si>
  <si>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</si>
  <si>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</si>
  <si>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</si>
  <si>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</si>
  <si>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</si>
  <si>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</si>
  <si>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</si>
  <si>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</si>
  <si>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</si>
  <si>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</si>
  <si>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</si>
  <si>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</si>
  <si>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</si>
  <si>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</si>
  <si>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</si>
  <si>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</si>
  <si>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</si>
  <si>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</si>
  <si>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</si>
  <si>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</si>
  <si>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</si>
  <si>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</si>
  <si>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</si>
  <si>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</si>
  <si>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</si>
  <si>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</si>
  <si>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</si>
  <si>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</si>
  <si>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</si>
  <si>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</si>
  <si>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</si>
  <si>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</si>
  <si>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</si>
  <si>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</si>
  <si>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</si>
  <si>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</si>
  <si>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</si>
  <si>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</si>
  <si>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</si>
  <si>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</si>
  <si>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</si>
  <si>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</si>
  <si>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</si>
  <si>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</si>
  <si>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</si>
  <si>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</si>
  <si>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</si>
  <si>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</si>
  <si>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</si>
  <si>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</si>
  <si>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</si>
  <si>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</si>
  <si>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</si>
  <si>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</si>
  <si>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</si>
  <si>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</si>
  <si>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</si>
  <si>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</si>
  <si>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</si>
  <si>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</si>
  <si>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</si>
  <si>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</si>
  <si>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</si>
  <si>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</si>
  <si>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</si>
  <si>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</si>
  <si>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</si>
  <si>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</si>
  <si>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</si>
  <si>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</si>
  <si>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</si>
  <si>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</si>
  <si>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</si>
  <si>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</si>
  <si>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</si>
  <si>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</si>
  <si>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</si>
  <si>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</si>
  <si>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</si>
  <si>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</si>
  <si>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</si>
  <si>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</si>
  <si>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</si>
  <si>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</si>
  <si>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</si>
  <si>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</si>
  <si>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</si>
  <si>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</si>
  <si>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</si>
  <si>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</si>
  <si>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</si>
  <si>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</si>
  <si>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</si>
  <si>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</si>
  <si>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</si>
  <si>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</si>
  <si>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</si>
  <si>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</si>
  <si>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</si>
  <si>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</si>
  <si>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</si>
  <si>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</si>
  <si>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</si>
  <si>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</si>
  <si>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</si>
  <si>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</si>
  <si>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</si>
  <si>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</si>
  <si>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</si>
  <si>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</si>
  <si>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</si>
  <si>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</si>
  <si>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</si>
  <si>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</si>
  <si>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</si>
  <si>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</si>
  <si>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</si>
  <si>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</si>
  <si>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</si>
  <si>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</si>
  <si>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</si>
  <si>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</si>
  <si>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</si>
  <si>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</si>
  <si>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</si>
  <si>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</si>
  <si>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</si>
  <si>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</si>
  <si>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</si>
  <si>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</si>
  <si>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</si>
  <si>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</si>
  <si>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</si>
  <si>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</si>
  <si>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</si>
  <si>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</si>
  <si>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</si>
  <si>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</si>
  <si>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</si>
  <si>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</si>
  <si>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</si>
  <si>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</si>
  <si>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</si>
  <si>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</si>
  <si>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</si>
  <si>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</si>
  <si>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</si>
  <si>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</si>
  <si>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</si>
  <si>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</si>
  <si>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</si>
  <si>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</si>
  <si>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</si>
  <si>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</si>
  <si>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</si>
  <si>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</si>
  <si>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</si>
  <si>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</si>
  <si>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</si>
  <si>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</si>
  <si>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</si>
  <si>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</si>
  <si>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</si>
  <si>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</si>
  <si>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</si>
  <si>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</si>
  <si>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</si>
  <si>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</si>
  <si>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</si>
  <si>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</si>
  <si>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</si>
  <si>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</si>
  <si>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</si>
  <si>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</si>
  <si>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</si>
  <si>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</si>
  <si>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</si>
  <si>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</si>
  <si>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</si>
  <si>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</si>
  <si>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</si>
  <si>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</si>
  <si>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</si>
  <si>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</si>
  <si>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</si>
  <si>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</si>
  <si>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</si>
  <si>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</si>
  <si>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</si>
  <si>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</si>
  <si>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</si>
  <si>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</si>
  <si>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</si>
  <si>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</si>
  <si>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</si>
  <si>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</si>
  <si>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</si>
  <si>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</si>
  <si>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</si>
  <si>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</si>
  <si>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</si>
  <si>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</si>
  <si>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</si>
  <si>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</si>
  <si>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</si>
  <si>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</si>
  <si>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</si>
  <si>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</si>
  <si>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</si>
  <si>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</si>
  <si>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</si>
  <si>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</si>
  <si>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</si>
  <si>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</si>
  <si>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</si>
  <si>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</si>
  <si>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</si>
  <si>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</si>
  <si>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</si>
  <si>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</si>
  <si>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</si>
  <si>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</si>
  <si>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</si>
  <si>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</si>
  <si>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</si>
  <si>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</si>
  <si>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</si>
  <si>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</si>
  <si>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</si>
  <si>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</si>
  <si>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</si>
  <si>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</si>
  <si>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</si>
  <si>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</si>
  <si>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</si>
  <si>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</si>
  <si>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</si>
  <si>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</si>
  <si>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</si>
  <si>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</si>
  <si>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</si>
  <si>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</si>
  <si>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</si>
  <si>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</si>
  <si>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</si>
  <si>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</si>
  <si>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</si>
  <si>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</si>
  <si>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</si>
  <si>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</si>
  <si>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</si>
  <si>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</si>
  <si>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</si>
  <si>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</si>
  <si>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</si>
  <si>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</si>
  <si>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</si>
  <si>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</si>
  <si>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</si>
  <si>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</si>
  <si>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</si>
  <si>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</si>
  <si>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</si>
  <si>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</si>
  <si>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</si>
  <si>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</si>
  <si>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</si>
  <si>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</si>
  <si>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</si>
  <si>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</si>
  <si>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</si>
  <si>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</si>
  <si>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</si>
  <si>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</si>
  <si>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</si>
  <si>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</si>
  <si>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</si>
  <si>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</si>
  <si>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</si>
  <si>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</si>
  <si>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</si>
  <si>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</si>
  <si>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</si>
  <si>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</si>
  <si>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</si>
  <si>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</si>
  <si>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</si>
  <si>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</si>
  <si>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</si>
  <si>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</si>
  <si>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</si>
  <si>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</si>
  <si>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</si>
  <si>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</si>
  <si>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</si>
  <si>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</si>
  <si>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</si>
  <si>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</si>
  <si>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</si>
  <si>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</si>
  <si>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</si>
  <si>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</si>
  <si>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</si>
  <si>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</si>
  <si>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</si>
  <si>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</si>
  <si>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</si>
  <si>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</si>
  <si>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</si>
  <si>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</si>
  <si>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</si>
  <si>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</si>
  <si>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</si>
  <si>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</si>
  <si>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</si>
  <si>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</si>
  <si>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</si>
  <si>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</si>
  <si>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</si>
  <si>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</si>
  <si>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</si>
  <si>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</si>
  <si>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</si>
  <si>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</si>
  <si>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</si>
  <si>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</si>
  <si>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</si>
  <si>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</si>
  <si>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</si>
  <si>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</si>
  <si>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</si>
  <si>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</si>
  <si>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</si>
  <si>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</si>
  <si>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</si>
  <si>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</si>
  <si>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</si>
  <si>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</si>
  <si>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</si>
  <si>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</si>
  <si>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</si>
  <si>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</si>
  <si>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</si>
  <si>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</si>
  <si>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</si>
  <si>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</si>
  <si>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</si>
  <si>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</si>
  <si>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</si>
  <si>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</si>
  <si>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</si>
  <si>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</si>
  <si>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</si>
  <si>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</si>
  <si>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</si>
  <si>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</si>
  <si>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</si>
  <si>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</si>
  <si>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</si>
  <si>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</si>
  <si>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</si>
  <si>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</si>
  <si>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</si>
  <si>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</si>
  <si>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</si>
  <si>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</si>
  <si>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</si>
  <si>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</si>
  <si>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</si>
  <si>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</si>
  <si>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</si>
  <si>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</si>
  <si>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</si>
  <si>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</si>
  <si>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</si>
  <si>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</si>
  <si>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</si>
  <si>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</si>
  <si>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</si>
  <si>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</si>
  <si>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</si>
  <si>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</si>
  <si>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</si>
  <si>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</si>
  <si>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</si>
  <si>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</si>
  <si>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</si>
  <si>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</si>
  <si>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</si>
  <si>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</si>
  <si>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</si>
  <si>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</si>
  <si>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</si>
  <si>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</si>
  <si>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</si>
  <si>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</si>
  <si>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</si>
  <si>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</si>
  <si>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</si>
  <si>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</si>
  <si>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</si>
  <si>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</si>
  <si>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</si>
  <si>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</si>
  <si>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</si>
  <si>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</si>
  <si>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</si>
  <si>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</si>
  <si>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</si>
  <si>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</si>
  <si>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</si>
  <si>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</si>
  <si>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</si>
  <si>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</si>
  <si>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</si>
  <si>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</si>
  <si>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</si>
  <si>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</si>
  <si>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</si>
  <si>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</si>
  <si>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</si>
  <si>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</si>
  <si>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</si>
  <si>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</si>
  <si>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</si>
  <si>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</si>
  <si>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</si>
  <si>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</si>
  <si>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</si>
  <si>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</si>
  <si>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</si>
  <si>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</si>
  <si>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</si>
  <si>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</si>
  <si>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</si>
  <si>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</si>
  <si>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</si>
  <si>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</si>
  <si>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</si>
  <si>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</si>
  <si>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</si>
  <si>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</si>
  <si>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</si>
  <si>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</si>
  <si>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</si>
  <si>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</si>
  <si>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</si>
  <si>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</si>
  <si>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</si>
  <si>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</si>
  <si>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</si>
  <si>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</si>
  <si>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</si>
  <si>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</si>
  <si>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</si>
  <si>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</si>
  <si>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</si>
  <si>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</si>
  <si>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</si>
  <si>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</si>
  <si>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</si>
  <si>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</si>
  <si>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</si>
  <si>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</si>
  <si>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</si>
  <si>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</si>
  <si>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</si>
  <si>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</si>
  <si>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</si>
  <si>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</si>
  <si>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</si>
  <si>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</si>
  <si>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</si>
  <si>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</si>
  <si>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</si>
  <si>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</si>
  <si>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</si>
  <si>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</si>
  <si>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</si>
  <si>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</si>
  <si>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</si>
  <si>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</si>
  <si>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</si>
  <si>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</si>
  <si>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</si>
  <si>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</si>
  <si>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</si>
  <si>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</si>
  <si>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</si>
  <si>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</si>
  <si>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</si>
  <si>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</si>
  <si>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</si>
  <si>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</si>
  <si>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</si>
  <si>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</si>
  <si>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</si>
  <si>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</si>
  <si>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</si>
  <si>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</si>
  <si>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</si>
  <si>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</si>
  <si>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</si>
  <si>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</si>
  <si>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</si>
  <si>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</si>
  <si>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</si>
  <si>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</si>
  <si>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</si>
  <si>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</si>
  <si>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</si>
  <si>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</si>
  <si>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</si>
  <si>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</si>
  <si>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</si>
  <si>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</si>
  <si>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</si>
  <si>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</si>
  <si>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</si>
  <si>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</si>
  <si>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</si>
  <si>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</si>
  <si>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</si>
  <si>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</si>
  <si>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</si>
  <si>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</si>
  <si>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</si>
  <si>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</si>
  <si>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</si>
  <si>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</si>
  <si>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</si>
  <si>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</si>
  <si>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</si>
  <si>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</si>
  <si>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</si>
  <si>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</si>
  <si>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</si>
  <si>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</si>
  <si>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</si>
  <si>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</si>
  <si>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</si>
  <si>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</si>
  <si>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</si>
  <si>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</si>
  <si>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</si>
  <si>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</si>
  <si>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</si>
  <si>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</si>
  <si>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</si>
  <si>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</si>
  <si>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</si>
  <si>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</si>
  <si>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</si>
  <si>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</si>
  <si>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</si>
  <si>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</si>
  <si>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</si>
  <si>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</si>
  <si>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</si>
  <si>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</si>
  <si>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</si>
  <si>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</si>
  <si>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</si>
  <si>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</si>
  <si>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</si>
  <si>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</si>
  <si>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</si>
  <si>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</si>
  <si>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</si>
  <si>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</si>
  <si>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</si>
  <si>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</si>
  <si>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</si>
  <si>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</si>
  <si>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</si>
  <si>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</si>
  <si>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</si>
  <si>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</si>
  <si>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</si>
  <si>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</si>
  <si>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</si>
  <si>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</si>
  <si>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</si>
  <si>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</si>
  <si>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</si>
  <si>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</si>
  <si>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</si>
  <si>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</si>
  <si>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</si>
  <si>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</si>
  <si>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</si>
  <si>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</si>
  <si>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</si>
  <si>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</si>
  <si>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</si>
  <si>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</si>
  <si>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</si>
  <si>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</si>
  <si>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</si>
  <si>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</si>
  <si>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</si>
  <si>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</si>
  <si>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</si>
  <si>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</si>
  <si>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</si>
  <si>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</si>
  <si>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</si>
  <si>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</si>
  <si>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</si>
  <si>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</si>
  <si>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</si>
  <si>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</si>
  <si>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</si>
  <si>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</si>
  <si>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</si>
  <si>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</si>
  <si>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</si>
  <si>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</si>
  <si>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</si>
  <si>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</si>
  <si>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</si>
  <si>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</si>
  <si>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</si>
  <si>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</si>
  <si>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</si>
  <si>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</si>
  <si>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</si>
  <si>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</si>
  <si>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</si>
  <si>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</si>
  <si>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</si>
  <si>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</si>
  <si>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</si>
  <si>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</si>
  <si>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</si>
  <si>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</si>
  <si>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</si>
  <si>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</si>
  <si>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</si>
  <si>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</si>
  <si>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</si>
  <si>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</si>
  <si>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</si>
  <si>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</si>
  <si>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</si>
  <si>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</si>
  <si>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</si>
  <si>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</si>
  <si>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</si>
  <si>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</si>
  <si>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</si>
  <si>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</si>
  <si>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</si>
  <si>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</si>
  <si>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</si>
  <si>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</si>
  <si>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</si>
  <si>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</si>
  <si>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</si>
  <si>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</si>
  <si>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</si>
  <si>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</si>
  <si>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</si>
  <si>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</si>
  <si>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</si>
  <si>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</si>
  <si>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</si>
  <si>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</si>
  <si>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</si>
  <si>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</si>
  <si>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</si>
  <si>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</si>
  <si>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</si>
  <si>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</si>
  <si>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</si>
  <si>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</si>
  <si>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</si>
  <si>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</si>
  <si>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</si>
  <si>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</si>
  <si>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</si>
  <si>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</si>
  <si>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</si>
  <si>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</si>
  <si>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</si>
  <si>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</si>
  <si>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</si>
  <si>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</si>
  <si>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</si>
  <si>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</si>
  <si>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</si>
  <si>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</si>
  <si>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</si>
  <si>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</si>
  <si>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</si>
  <si>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</si>
  <si>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</si>
  <si>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</si>
  <si>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</si>
  <si>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</si>
  <si>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</si>
  <si>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</si>
  <si>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</si>
  <si>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</si>
  <si>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</si>
  <si>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</si>
  <si>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</si>
  <si>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</si>
  <si>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</si>
  <si>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</si>
  <si>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</si>
  <si>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</si>
  <si>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</si>
  <si>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</si>
  <si>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</si>
  <si>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</si>
  <si>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</si>
  <si>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</si>
  <si>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</si>
  <si>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</si>
  <si>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</si>
  <si>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</si>
  <si>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</si>
  <si>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</si>
  <si>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</si>
  <si>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</si>
  <si>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</si>
  <si>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</si>
  <si>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</si>
  <si>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</si>
  <si>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</si>
  <si>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</si>
  <si>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</si>
  <si>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</si>
  <si>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</si>
  <si>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</si>
  <si>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</si>
  <si>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</si>
  <si>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</si>
  <si>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</si>
  <si>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</si>
  <si>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</si>
  <si>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</si>
  <si>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</si>
  <si>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</si>
  <si>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</si>
  <si>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</si>
  <si>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</si>
  <si>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</si>
  <si>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</si>
  <si>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</si>
  <si>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</si>
  <si>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</si>
  <si>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</si>
  <si>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</si>
  <si>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</si>
  <si>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</si>
  <si>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</si>
  <si>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</si>
  <si>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</si>
  <si>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</si>
  <si>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</si>
  <si>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</si>
  <si>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</si>
  <si>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</si>
  <si>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</si>
  <si>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</si>
  <si>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</si>
  <si>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</si>
  <si>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</si>
  <si>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</si>
  <si>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</si>
  <si>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</si>
  <si>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</si>
  <si>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</si>
  <si>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</si>
  <si>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</si>
  <si>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</si>
  <si>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</si>
  <si>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</si>
  <si>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</si>
  <si>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</si>
  <si>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</si>
  <si>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</si>
  <si>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</si>
  <si>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</si>
  <si>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</si>
  <si>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</si>
  <si>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</si>
  <si>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</si>
  <si>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</si>
  <si>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</si>
  <si>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</si>
  <si>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</si>
  <si>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</si>
  <si>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</si>
  <si>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</si>
  <si>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</si>
  <si>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</si>
  <si>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</si>
  <si>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</si>
  <si>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</si>
  <si>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</si>
  <si>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</si>
  <si>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</si>
  <si>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</si>
  <si>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</si>
  <si>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</si>
  <si>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</si>
  <si>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</si>
  <si>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</si>
  <si>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</si>
  <si>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</si>
  <si>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</si>
  <si>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</si>
  <si>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</si>
  <si>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</si>
  <si>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</si>
  <si>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</si>
  <si>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</si>
  <si>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</si>
  <si>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</si>
  <si>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</si>
  <si>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</si>
  <si>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</si>
  <si>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</si>
  <si>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</si>
  <si>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</si>
  <si>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</si>
  <si>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</si>
  <si>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</si>
  <si>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</si>
  <si>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</si>
  <si>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</si>
  <si>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</si>
  <si>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</si>
  <si>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</si>
  <si>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</si>
  <si>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</si>
  <si>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</si>
  <si>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</si>
  <si>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</si>
  <si>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</si>
  <si>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</si>
  <si>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</si>
  <si>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</si>
  <si>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</si>
  <si>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</si>
  <si>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</si>
  <si>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</si>
  <si>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</si>
  <si>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</si>
  <si>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</si>
  <si>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</si>
  <si>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</si>
  <si>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</si>
  <si>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</si>
  <si>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</si>
  <si>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</si>
  <si>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</si>
  <si>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</si>
  <si>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</si>
  <si>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</si>
  <si>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</si>
  <si>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</si>
  <si>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</si>
  <si>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</si>
  <si>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</si>
  <si>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</si>
  <si>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</si>
  <si>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</si>
  <si>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</si>
  <si>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</si>
  <si>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</si>
  <si>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</si>
  <si>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</si>
  <si>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</si>
  <si>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</si>
  <si>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</si>
  <si>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</si>
  <si>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</si>
  <si>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</si>
  <si>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</si>
  <si>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</si>
  <si>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</si>
  <si>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</si>
  <si>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</si>
  <si>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</si>
  <si>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</si>
  <si>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</si>
  <si>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</si>
  <si>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</si>
  <si>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</si>
  <si>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</si>
  <si>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</si>
  <si>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</si>
  <si>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</si>
  <si>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</si>
  <si>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</si>
  <si>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</si>
  <si>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</si>
  <si>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</si>
  <si>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</si>
  <si>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</si>
  <si>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</si>
  <si>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</si>
  <si>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</si>
  <si>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</si>
  <si>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</si>
  <si>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</si>
  <si>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</si>
  <si>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</si>
  <si>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</si>
  <si>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</si>
  <si>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</si>
  <si>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</si>
  <si>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</si>
  <si>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</si>
  <si>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</si>
  <si>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</si>
  <si>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</si>
  <si>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</si>
  <si>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</si>
  <si>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</si>
  <si>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</si>
  <si>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</si>
  <si>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</si>
  <si>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</si>
  <si>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</si>
  <si>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</si>
  <si>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</si>
  <si>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</si>
  <si>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</si>
  <si>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</si>
  <si>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</si>
  <si>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</si>
  <si>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</si>
  <si>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</si>
  <si>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</si>
  <si>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</si>
  <si>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</si>
  <si>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</si>
  <si>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</si>
  <si>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</si>
  <si>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</si>
  <si>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</si>
  <si>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</si>
  <si>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</si>
  <si>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</si>
  <si>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</si>
  <si>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</si>
  <si>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</si>
  <si>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</si>
  <si>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</si>
  <si>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</si>
  <si>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</si>
  <si>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</si>
  <si>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</si>
  <si>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</si>
  <si>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</si>
  <si>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</si>
  <si>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</si>
  <si>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</si>
  <si>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</si>
  <si>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</si>
  <si>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</si>
  <si>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</si>
  <si>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</si>
  <si>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</si>
  <si>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</si>
  <si>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</si>
  <si>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</si>
  <si>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</si>
  <si>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</si>
  <si>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</si>
  <si>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</si>
  <si>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</si>
  <si>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</si>
  <si>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</si>
  <si>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</si>
  <si>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</si>
  <si>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</si>
  <si>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</si>
  <si>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</si>
  <si>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</si>
  <si>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</si>
  <si>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</si>
  <si>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</si>
  <si>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</si>
  <si>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</si>
  <si>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</si>
  <si>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</si>
  <si>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</si>
  <si>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</si>
  <si>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</si>
  <si>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</si>
  <si>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</si>
  <si>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</si>
  <si>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</si>
  <si>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</si>
  <si>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</si>
  <si>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</si>
  <si>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</si>
  <si>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</si>
  <si>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</si>
  <si>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</si>
  <si>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</si>
  <si>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</si>
  <si>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</si>
  <si>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</si>
  <si>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</si>
  <si>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</si>
  <si>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</si>
  <si>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</si>
  <si>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</si>
  <si>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</si>
  <si>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</si>
  <si>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</si>
  <si>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</si>
  <si>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</si>
  <si>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</si>
  <si>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</si>
  <si>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</si>
  <si>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</si>
  <si>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</si>
  <si>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</si>
  <si>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</si>
  <si>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</si>
  <si>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</si>
  <si>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</si>
  <si>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</si>
  <si>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</si>
  <si>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</si>
  <si>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</si>
  <si>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</si>
  <si>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</si>
  <si>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</si>
  <si>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</si>
  <si>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</si>
  <si>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</si>
  <si>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</si>
  <si>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</si>
  <si>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</si>
  <si>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</si>
  <si>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</si>
  <si>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</si>
  <si>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</si>
  <si>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</si>
  <si>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</si>
  <si>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</si>
  <si>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</si>
  <si>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</si>
  <si>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</si>
  <si>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</si>
  <si>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</si>
  <si>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</si>
  <si>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</si>
  <si>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</si>
  <si>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</si>
  <si>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</si>
  <si>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</si>
  <si>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</si>
  <si>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</si>
  <si>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</si>
  <si>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</si>
  <si>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</si>
  <si>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</si>
  <si>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</si>
  <si>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</si>
  <si>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</si>
  <si>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</si>
  <si>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</si>
  <si>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</si>
  <si>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</si>
  <si>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</si>
  <si>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</si>
  <si>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</si>
  <si>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</si>
  <si>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</si>
  <si>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</si>
  <si>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</si>
  <si>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</si>
  <si>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</si>
  <si>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</si>
  <si>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</si>
  <si>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</si>
  <si>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</si>
  <si>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</si>
  <si>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</si>
  <si>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</si>
  <si>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</si>
  <si>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</si>
  <si>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</si>
  <si>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</si>
  <si>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</si>
  <si>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</si>
  <si>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</si>
  <si>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</si>
  <si>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</si>
  <si>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</si>
  <si>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</si>
  <si>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</si>
  <si>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</si>
  <si>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</si>
  <si>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</si>
  <si>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</si>
  <si>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</si>
  <si>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</si>
  <si>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</si>
  <si>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</si>
  <si>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</si>
  <si>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</si>
  <si>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</si>
  <si>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</si>
  <si>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</si>
  <si>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</si>
  <si>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</si>
  <si>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</si>
  <si>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</si>
  <si>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</si>
  <si>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</si>
  <si>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</si>
  <si>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</si>
  <si>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</si>
  <si>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</si>
  <si>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</si>
  <si>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</si>
  <si>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</si>
  <si>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</si>
  <si>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</si>
  <si>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</si>
  <si>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</si>
  <si>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</si>
  <si>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</si>
  <si>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</si>
  <si>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</si>
  <si>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</si>
  <si>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</si>
  <si>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</si>
  <si>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</si>
  <si>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</si>
  <si>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</si>
  <si>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</si>
  <si>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</si>
  <si>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</si>
  <si>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</si>
  <si>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</si>
  <si>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</si>
  <si>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</si>
  <si>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</si>
  <si>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</si>
  <si>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</si>
  <si>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</si>
  <si>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</si>
  <si>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</si>
  <si>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</si>
  <si>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</si>
  <si>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</si>
  <si>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</si>
  <si>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</si>
  <si>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</si>
  <si>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</si>
  <si>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</si>
  <si>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</si>
  <si>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</si>
  <si>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</si>
  <si>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</si>
  <si>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</si>
  <si>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</si>
  <si>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</si>
  <si>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</si>
  <si>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</si>
  <si>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</si>
  <si>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</si>
  <si>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</si>
  <si>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</si>
  <si>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</si>
  <si>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</si>
  <si>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</si>
  <si>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</si>
  <si>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</si>
  <si>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</si>
  <si>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</si>
  <si>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</si>
  <si>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</si>
  <si>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</si>
  <si>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</si>
  <si>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</si>
  <si>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</si>
  <si>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</si>
  <si>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</si>
  <si>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</si>
  <si>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</si>
  <si>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</si>
  <si>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</si>
  <si>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</si>
  <si>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</si>
  <si>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</si>
  <si>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</si>
  <si>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</si>
  <si>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</si>
  <si>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</si>
  <si>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</si>
  <si>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</si>
  <si>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</si>
  <si>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</si>
  <si>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</si>
  <si>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</si>
  <si>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</si>
  <si>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</si>
  <si>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</si>
  <si>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</si>
  <si>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</si>
  <si>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</si>
  <si>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</si>
  <si>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</si>
  <si>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</si>
  <si>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</si>
  <si>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</si>
  <si>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</si>
  <si>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</si>
  <si>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</si>
  <si>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</si>
  <si>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</si>
  <si>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</si>
  <si>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</si>
  <si>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</si>
  <si>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</si>
  <si>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</si>
  <si>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</si>
  <si>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</si>
  <si>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</si>
  <si>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</si>
  <si>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</si>
  <si>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</si>
  <si>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</si>
  <si>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</si>
  <si>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</si>
  <si>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</si>
  <si>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</si>
  <si>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</si>
  <si>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</si>
  <si>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</si>
  <si>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</si>
  <si>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</si>
  <si>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</si>
  <si>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</si>
  <si>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</si>
  <si>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</si>
  <si>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</si>
  <si>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</si>
  <si>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</si>
  <si>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</si>
  <si>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</si>
  <si>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</si>
  <si>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</si>
  <si>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</si>
  <si>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</si>
  <si>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</si>
  <si>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</si>
  <si>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</si>
  <si>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</si>
  <si>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</si>
  <si>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</si>
  <si>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</si>
  <si>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</si>
  <si>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</si>
  <si>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</si>
  <si>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</si>
  <si>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</si>
  <si>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</si>
  <si>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</si>
  <si>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</si>
  <si>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</si>
  <si>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</si>
  <si>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</si>
  <si>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</si>
  <si>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</si>
  <si>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</si>
  <si>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</si>
  <si>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</si>
  <si>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</si>
  <si>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</si>
  <si>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</si>
  <si>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</si>
  <si>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</si>
  <si>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</si>
  <si>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</si>
  <si>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</si>
  <si>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</si>
  <si>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</si>
  <si>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</si>
  <si>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</si>
  <si>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</si>
  <si>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</si>
  <si>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</si>
  <si>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</si>
  <si>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</si>
  <si>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</si>
  <si>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</si>
  <si>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</si>
  <si>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</si>
  <si>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</si>
  <si>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</si>
  <si>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</si>
  <si>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</si>
  <si>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</si>
  <si>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</si>
  <si>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</si>
  <si>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</si>
  <si>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</si>
  <si>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</si>
  <si>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</si>
  <si>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</si>
  <si>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</si>
  <si>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</si>
  <si>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</si>
  <si>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</si>
  <si>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</si>
  <si>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</si>
  <si>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</si>
  <si>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</si>
  <si>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</si>
  <si>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</si>
  <si>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</si>
  <si>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</si>
  <si>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</si>
  <si>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</si>
  <si>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</si>
  <si>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</si>
  <si>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</si>
  <si>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</si>
  <si>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</si>
  <si>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</si>
  <si>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</si>
  <si>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</si>
  <si>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</si>
  <si>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</si>
  <si>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</si>
  <si>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</si>
  <si>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</si>
  <si>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</si>
  <si>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</si>
  <si>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</si>
  <si>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</si>
  <si>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</si>
  <si>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</si>
  <si>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</si>
  <si>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</si>
  <si>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</si>
  <si>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</si>
  <si>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</si>
  <si>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</si>
  <si>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</si>
  <si>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</si>
  <si>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</si>
  <si>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</si>
  <si>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</si>
  <si>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</si>
  <si>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</si>
  <si>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</si>
  <si>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</si>
  <si>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</si>
  <si>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</si>
  <si>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</si>
  <si>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</si>
  <si>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</si>
  <si>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</si>
  <si>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</si>
  <si>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</si>
  <si>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</si>
  <si>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</si>
  <si>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</si>
  <si>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</si>
  <si>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</si>
  <si>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</si>
  <si>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</si>
  <si>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</si>
  <si>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</si>
  <si>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</si>
  <si>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</si>
  <si>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</si>
  <si>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</si>
  <si>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</si>
  <si>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</si>
  <si>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</si>
  <si>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</si>
  <si>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</si>
  <si>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</si>
  <si>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</si>
  <si>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</si>
  <si>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</si>
  <si>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</si>
  <si>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</si>
  <si>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</si>
  <si>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</si>
  <si>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</si>
  <si>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</si>
  <si>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</si>
  <si>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</si>
  <si>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</si>
  <si>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</si>
  <si>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</si>
  <si>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</si>
  <si>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</si>
  <si>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</si>
  <si>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</si>
  <si>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</si>
  <si>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</si>
  <si>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</si>
  <si>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</si>
  <si>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</si>
  <si>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</si>
  <si>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</si>
  <si>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</si>
  <si>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</si>
  <si>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</si>
  <si>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</si>
  <si>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</si>
  <si>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</si>
  <si>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</si>
  <si>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</si>
  <si>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</si>
  <si>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</si>
  <si>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</si>
  <si>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</si>
  <si>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</si>
  <si>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</si>
  <si>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</si>
  <si>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</si>
  <si>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</si>
  <si>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</si>
  <si>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</si>
  <si>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</si>
  <si>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</si>
  <si>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</si>
  <si>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</si>
  <si>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</si>
  <si>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</si>
  <si>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</si>
  <si>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</si>
  <si>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</si>
  <si>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</si>
  <si>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</si>
  <si>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</si>
  <si>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</si>
  <si>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</si>
  <si>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</si>
  <si>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</si>
  <si>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</si>
  <si>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</si>
  <si>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</si>
  <si>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</si>
  <si>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</si>
  <si>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</si>
  <si>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</si>
  <si>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</si>
  <si>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</si>
  <si>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</si>
  <si>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</si>
  <si>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</si>
  <si>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</si>
  <si>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</si>
  <si>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</si>
  <si>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</si>
  <si>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</si>
  <si>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</si>
  <si>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</si>
  <si>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</si>
  <si>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</si>
  <si>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</si>
  <si>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</si>
  <si>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</si>
  <si>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</si>
  <si>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</si>
  <si>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</si>
  <si>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</si>
  <si>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</si>
  <si>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</si>
  <si>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</si>
  <si>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</si>
  <si>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</si>
  <si>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</si>
  <si>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</si>
  <si>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</si>
  <si>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</si>
  <si>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</si>
  <si>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</si>
  <si>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</si>
  <si>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</si>
  <si>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</si>
  <si>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</si>
  <si>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</si>
  <si>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</si>
  <si>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</si>
  <si>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</si>
  <si>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</si>
  <si>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</si>
  <si>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</si>
  <si>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</si>
  <si>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</si>
  <si>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</si>
  <si>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</si>
  <si>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</si>
  <si>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</si>
  <si>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</si>
  <si>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</si>
  <si>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</si>
  <si>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</si>
  <si>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</si>
  <si>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</si>
  <si>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</si>
  <si>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</si>
  <si>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</si>
  <si>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</si>
  <si>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</si>
  <si>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</si>
  <si>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</si>
  <si>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</si>
  <si>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</si>
  <si>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</si>
  <si>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</si>
  <si>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</si>
  <si>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</si>
  <si>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</si>
  <si>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</si>
  <si>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</si>
  <si>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</si>
  <si>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</si>
  <si>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</si>
  <si>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</si>
  <si>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</si>
  <si>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</si>
  <si>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</si>
  <si>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</si>
  <si>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</si>
  <si>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</si>
  <si>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</si>
  <si>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</si>
  <si>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</si>
  <si>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</si>
  <si>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</si>
  <si>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</si>
  <si>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</si>
  <si>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</si>
  <si>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</si>
  <si>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</si>
  <si>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</si>
  <si>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</si>
  <si>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</si>
  <si>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</si>
  <si>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</si>
  <si>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</si>
  <si>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</si>
  <si>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</si>
  <si>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</si>
  <si>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</si>
  <si>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</si>
  <si>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</si>
  <si>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</si>
  <si>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</si>
  <si>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</si>
  <si>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</si>
  <si>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</si>
  <si>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</si>
  <si>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</si>
  <si>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</si>
  <si>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</si>
  <si>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</si>
  <si>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</si>
  <si>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</si>
  <si>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</si>
  <si>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</si>
  <si>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</si>
  <si>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</si>
  <si>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</si>
  <si>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</si>
  <si>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</si>
  <si>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</si>
  <si>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</si>
  <si>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</si>
  <si>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</si>
  <si>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</si>
  <si>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</si>
  <si>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</si>
  <si>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</si>
  <si>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</si>
  <si>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</si>
  <si>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</si>
  <si>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</si>
  <si>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</si>
  <si>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</si>
  <si>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</si>
  <si>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</si>
  <si>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</si>
  <si>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</si>
  <si>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</si>
  <si>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</si>
  <si>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</si>
  <si>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</si>
  <si>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</si>
  <si>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</si>
  <si>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</si>
  <si>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</si>
  <si>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</si>
  <si>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</si>
  <si>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</si>
  <si>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</si>
  <si>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</si>
  <si>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</si>
  <si>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</si>
  <si>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</si>
  <si>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</si>
  <si>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</si>
  <si>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</si>
  <si>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</si>
  <si>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</si>
  <si>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</si>
  <si>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</si>
  <si>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</si>
  <si>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</si>
  <si>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</si>
  <si>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</si>
  <si>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</si>
  <si>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</si>
  <si>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</si>
  <si>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</si>
  <si>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</si>
  <si>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</si>
  <si>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</si>
  <si>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</si>
  <si>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</si>
  <si>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</si>
  <si>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</si>
  <si>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</si>
  <si>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</si>
  <si>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</si>
  <si>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</si>
  <si>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</si>
  <si>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</si>
  <si>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</si>
  <si>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</si>
  <si>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</si>
  <si>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</si>
  <si>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</si>
  <si>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</si>
  <si>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</si>
  <si>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</si>
  <si>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</si>
  <si>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</si>
  <si>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</si>
  <si>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</si>
  <si>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</si>
  <si>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</si>
  <si>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</si>
  <si>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</si>
  <si>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</si>
  <si>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</si>
  <si>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</si>
  <si>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</si>
  <si>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</si>
  <si>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</si>
  <si>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</si>
  <si>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</si>
  <si>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</si>
  <si>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</si>
  <si>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</si>
  <si>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</si>
  <si>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</si>
  <si>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</si>
  <si>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</si>
  <si>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</si>
  <si>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</si>
  <si>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</si>
  <si>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</si>
  <si>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</si>
  <si>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</si>
  <si>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</si>
  <si>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</si>
  <si>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</si>
  <si>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</si>
  <si>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</si>
  <si>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</si>
  <si>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</si>
  <si>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</si>
  <si>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</si>
  <si>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</si>
  <si>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</si>
  <si>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</si>
  <si>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</si>
  <si>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</si>
  <si>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</si>
  <si>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</si>
  <si>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</si>
  <si>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</si>
  <si>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</si>
  <si>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</si>
  <si>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</si>
  <si>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</si>
  <si>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</si>
  <si>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</si>
  <si>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</si>
  <si>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</si>
  <si>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</si>
  <si>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</si>
  <si>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</si>
  <si>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</si>
  <si>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</si>
  <si>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</si>
  <si>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</si>
  <si>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</si>
  <si>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</si>
  <si>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</si>
  <si>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</si>
  <si>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</si>
  <si>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</si>
  <si>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</si>
  <si>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</si>
  <si>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</si>
  <si>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</si>
  <si>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</si>
  <si>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</si>
  <si>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</si>
  <si>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</si>
  <si>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</si>
  <si>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</si>
  <si>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</si>
  <si>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</si>
  <si>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</si>
  <si>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</si>
  <si>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</si>
  <si>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</si>
  <si>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</si>
  <si>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</si>
  <si>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</si>
  <si>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</si>
  <si>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</si>
  <si>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</si>
  <si>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</si>
  <si>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</si>
  <si>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</si>
  <si>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</si>
  <si>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</si>
  <si>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</si>
  <si>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</si>
  <si>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</si>
  <si>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</si>
  <si>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</si>
  <si>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</si>
  <si>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</si>
  <si>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</si>
  <si>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</si>
  <si>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</si>
  <si>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</si>
  <si>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</si>
  <si>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</si>
  <si>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</si>
  <si>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</si>
  <si>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</si>
  <si>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</si>
  <si>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</si>
  <si>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</si>
  <si>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</si>
  <si>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</si>
  <si>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</si>
  <si>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</si>
  <si>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</si>
  <si>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</si>
  <si>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</si>
  <si>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</si>
  <si>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</si>
  <si>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</si>
  <si>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</si>
  <si>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</si>
  <si>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</si>
  <si>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</si>
  <si>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</si>
  <si>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</si>
  <si>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</si>
  <si>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</si>
  <si>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</si>
  <si>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</si>
  <si>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</si>
  <si>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</si>
  <si>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</si>
  <si>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</si>
  <si>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</si>
  <si>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</si>
  <si>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</si>
  <si>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</si>
  <si>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</si>
  <si>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</si>
  <si>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</si>
  <si>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</si>
  <si>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</si>
  <si>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</si>
  <si>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</si>
  <si>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</si>
  <si>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</si>
  <si>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</si>
  <si>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</si>
  <si>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</si>
  <si>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</si>
  <si>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</si>
  <si>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</si>
  <si>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</si>
  <si>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</si>
  <si>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</si>
  <si>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</si>
  <si>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</si>
  <si>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</si>
  <si>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</si>
  <si>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</si>
  <si>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</si>
  <si>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</si>
  <si>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</si>
  <si>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</si>
  <si>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</si>
  <si>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</si>
  <si>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</si>
  <si>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</si>
  <si>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</si>
  <si>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</si>
  <si>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</si>
  <si>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</si>
  <si>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</si>
  <si>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</si>
  <si>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</si>
  <si>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</si>
  <si>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</si>
  <si>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</si>
  <si>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</si>
  <si>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</si>
  <si>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</si>
  <si>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</si>
  <si>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</si>
  <si>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</si>
  <si>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</si>
  <si>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</si>
  <si>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</si>
  <si>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</si>
  <si>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</si>
  <si>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</si>
  <si>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</si>
  <si>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</si>
  <si>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</si>
  <si>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</si>
  <si>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</si>
  <si>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</si>
  <si>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</si>
  <si>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</si>
  <si>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</si>
  <si>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</si>
  <si>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</si>
  <si>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</si>
  <si>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</si>
  <si>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</si>
  <si>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</si>
  <si>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</si>
  <si>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</si>
  <si>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</si>
  <si>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</si>
  <si>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</si>
  <si>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</si>
  <si>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</si>
  <si>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</si>
  <si>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</si>
  <si>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</si>
  <si>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</si>
  <si>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</si>
  <si>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</si>
  <si>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</si>
  <si>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</si>
  <si>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</si>
  <si>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</si>
  <si>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</si>
  <si>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</si>
  <si>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</si>
  <si>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</si>
  <si>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</si>
  <si>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</si>
  <si>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</si>
  <si>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</si>
  <si>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</si>
  <si>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</si>
  <si>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</si>
  <si>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</si>
  <si>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</si>
  <si>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</si>
  <si>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</si>
  <si>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</si>
  <si>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</si>
  <si>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</si>
  <si>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</si>
  <si>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</si>
  <si>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</si>
  <si>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</si>
  <si>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</si>
  <si>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</si>
  <si>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</si>
  <si>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</si>
  <si>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</si>
  <si>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</si>
  <si>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</si>
  <si>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</si>
  <si>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</si>
  <si>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</si>
  <si>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</si>
  <si>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</si>
  <si>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</si>
  <si>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</si>
  <si>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</si>
  <si>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</si>
  <si>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</si>
  <si>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</si>
  <si>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</si>
  <si>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</si>
  <si>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</si>
  <si>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</si>
  <si>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</si>
  <si>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</si>
  <si>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</si>
  <si>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</si>
  <si>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</si>
  <si>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</si>
  <si>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</si>
  <si>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</si>
  <si>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</si>
  <si>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</si>
  <si>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</si>
  <si>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</si>
  <si>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</si>
  <si>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</si>
  <si>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</si>
  <si>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</si>
  <si>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</si>
  <si>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</si>
  <si>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</si>
  <si>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</si>
  <si>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</si>
  <si>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</si>
  <si>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</si>
  <si>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</si>
  <si>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</si>
  <si>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</si>
  <si>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</si>
  <si>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</si>
  <si>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</si>
  <si>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</si>
  <si>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</si>
  <si>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</si>
  <si>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</si>
  <si>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</si>
  <si>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</si>
  <si>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</si>
  <si>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</si>
  <si>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</si>
  <si>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</si>
  <si>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</si>
  <si>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</si>
  <si>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</si>
  <si>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</si>
  <si>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</si>
  <si>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</si>
  <si>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</si>
  <si>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</si>
  <si>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</si>
  <si>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</si>
  <si>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</si>
  <si>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</si>
  <si>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</si>
  <si>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</si>
  <si>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</si>
  <si>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</si>
  <si>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</si>
  <si>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</si>
  <si>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</si>
  <si>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</si>
  <si>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</si>
  <si>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</si>
  <si>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</si>
  <si>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</si>
  <si>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</si>
  <si>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</si>
  <si>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</si>
  <si>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</si>
  <si>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</si>
  <si>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</si>
  <si>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</si>
  <si>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</si>
  <si>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</si>
  <si>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</si>
  <si>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</si>
  <si>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</si>
  <si>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</si>
  <si>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</si>
  <si>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</si>
  <si>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</si>
  <si>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</si>
  <si>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</si>
  <si>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</si>
  <si>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</si>
  <si>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</si>
  <si>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</si>
  <si>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</si>
  <si>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</si>
  <si>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</si>
  <si>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</si>
  <si>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</si>
  <si>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</si>
  <si>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</si>
  <si>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</si>
  <si>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</si>
  <si>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</si>
  <si>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</si>
  <si>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</si>
  <si>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</si>
  <si>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</si>
  <si>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</si>
  <si>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</si>
  <si>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</si>
  <si>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</si>
  <si>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</si>
  <si>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</si>
  <si>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</si>
  <si>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</si>
  <si>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</si>
  <si>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</si>
  <si>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</si>
  <si>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</si>
  <si>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</si>
  <si>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</si>
  <si>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</si>
  <si>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</si>
  <si>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</si>
  <si>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</si>
  <si>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</si>
  <si>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</si>
  <si>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</si>
  <si>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</si>
  <si>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</si>
  <si>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</si>
  <si>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</si>
  <si>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</si>
  <si>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</si>
  <si>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</si>
  <si>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</si>
  <si>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</si>
  <si>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</si>
  <si>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</si>
  <si>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</si>
  <si>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</si>
  <si>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</si>
  <si>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</si>
  <si>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</si>
  <si>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</si>
  <si>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</si>
  <si>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</si>
  <si>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</si>
  <si>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</si>
  <si>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</si>
  <si>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</si>
  <si>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</si>
  <si>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</si>
  <si>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</si>
  <si>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</si>
  <si>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</si>
  <si>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</si>
  <si>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</si>
  <si>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</si>
  <si>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</si>
  <si>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</si>
  <si>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</si>
  <si>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</si>
  <si>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</si>
  <si>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</si>
  <si>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</si>
  <si>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</si>
  <si>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</si>
  <si>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</si>
  <si>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</si>
  <si>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</si>
  <si>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</si>
  <si>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</si>
  <si>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</si>
  <si>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</si>
  <si>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</si>
  <si>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</si>
  <si>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</si>
  <si>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</si>
  <si>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</si>
  <si>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</si>
  <si>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</si>
  <si>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</si>
  <si>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</si>
  <si>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</si>
  <si>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</si>
  <si>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</si>
  <si>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</si>
  <si>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</si>
  <si>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</si>
  <si>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</si>
  <si>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</si>
  <si>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</si>
  <si>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</si>
  <si>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</si>
  <si>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</si>
  <si>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</si>
  <si>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</si>
  <si>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</si>
  <si>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</si>
  <si>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</si>
  <si>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</si>
  <si>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</si>
  <si>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</si>
  <si>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</si>
  <si>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</si>
  <si>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</si>
  <si>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</si>
  <si>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</si>
  <si>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</si>
  <si>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</si>
  <si>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</si>
  <si>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</si>
  <si>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</si>
  <si>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</si>
  <si>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</si>
  <si>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</si>
  <si>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</si>
  <si>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</si>
  <si>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</si>
  <si>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</si>
  <si>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</si>
  <si>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</si>
  <si>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</si>
  <si>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</si>
  <si>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</si>
  <si>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</si>
  <si>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</si>
  <si>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</si>
  <si>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</si>
  <si>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</si>
  <si>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</si>
  <si>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</si>
  <si>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</si>
  <si>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</si>
  <si>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</si>
  <si>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</si>
  <si>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</si>
  <si>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</si>
  <si>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</si>
  <si>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</si>
  <si>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</si>
  <si>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</si>
  <si>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</si>
  <si>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</si>
  <si>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</si>
  <si>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</si>
  <si>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</si>
  <si>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</si>
  <si>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</si>
  <si>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</si>
  <si>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</si>
  <si>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</si>
  <si>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</si>
  <si>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</si>
  <si>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</si>
  <si>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</si>
  <si>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</si>
  <si>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</si>
  <si>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</si>
  <si>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</si>
  <si>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</si>
  <si>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</si>
  <si>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</si>
  <si>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</si>
  <si>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</si>
  <si>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</si>
  <si>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</si>
  <si>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</si>
  <si>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</si>
  <si>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</si>
  <si>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</si>
  <si>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</si>
  <si>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</si>
  <si>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</si>
  <si>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</si>
  <si>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</si>
  <si>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</si>
  <si>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</si>
  <si>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</si>
  <si>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</si>
  <si>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</si>
  <si>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</si>
  <si>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</si>
  <si>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</si>
  <si>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</si>
  <si>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</si>
  <si>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</si>
  <si>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</si>
  <si>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</si>
  <si>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</si>
  <si>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</si>
  <si>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</si>
  <si>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</si>
  <si>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</si>
  <si>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</si>
  <si>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</si>
  <si>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</si>
  <si>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</si>
  <si>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</si>
  <si>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</si>
  <si>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</si>
  <si>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</si>
  <si>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</si>
  <si>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</si>
  <si>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</si>
  <si>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</si>
  <si>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</si>
  <si>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</si>
  <si>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</si>
  <si>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</si>
  <si>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</si>
  <si>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</si>
  <si>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</si>
  <si>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</si>
  <si>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</si>
  <si>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</si>
  <si>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</si>
  <si>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</si>
  <si>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</si>
  <si>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</si>
  <si>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</si>
  <si>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</si>
  <si>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</si>
  <si>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</si>
  <si>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</si>
  <si>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</si>
  <si>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</si>
  <si>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</si>
  <si>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</si>
  <si>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</si>
  <si>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</si>
  <si>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</si>
  <si>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</si>
  <si>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</si>
  <si>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</si>
  <si>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</si>
  <si>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</si>
  <si>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</si>
  <si>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</si>
  <si>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</si>
  <si>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</si>
  <si>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</si>
  <si>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</si>
  <si>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</si>
  <si>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</si>
  <si>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</si>
  <si>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</si>
  <si>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</si>
  <si>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</si>
  <si>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</si>
  <si>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</si>
  <si>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</si>
  <si>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</si>
  <si>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</si>
  <si>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</si>
  <si>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</si>
  <si>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</si>
  <si>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</si>
  <si>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</si>
  <si>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</si>
  <si>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</si>
  <si>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</si>
  <si>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</si>
  <si>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</si>
  <si>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</si>
  <si>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</si>
  <si>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</si>
  <si>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</si>
  <si>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</si>
  <si>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</si>
  <si>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</si>
  <si>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</si>
  <si>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</si>
  <si>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</si>
  <si>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</si>
  <si>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</si>
  <si>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</si>
  <si>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</si>
  <si>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</si>
  <si>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</si>
  <si>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</si>
  <si>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</si>
  <si>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</si>
  <si>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</si>
  <si>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</si>
  <si>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</si>
  <si>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</si>
  <si>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</si>
  <si>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</si>
  <si>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</si>
  <si>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</si>
  <si>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</si>
  <si>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</si>
  <si>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</si>
  <si>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</si>
  <si>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</si>
  <si>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</si>
  <si>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</si>
  <si>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</si>
  <si>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</si>
  <si>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</si>
  <si>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</si>
  <si>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</si>
  <si>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</si>
  <si>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</si>
  <si>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</si>
  <si>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</si>
  <si>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</si>
  <si>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</si>
  <si>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</si>
  <si>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</si>
  <si>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</si>
  <si>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</si>
  <si>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</si>
  <si>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</si>
  <si>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</si>
  <si>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</si>
  <si>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</si>
  <si>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</si>
  <si>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</si>
  <si>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</si>
  <si>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</si>
  <si>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</si>
  <si>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</si>
  <si>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</si>
  <si>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</si>
  <si>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</si>
  <si>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</si>
  <si>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</si>
  <si>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</si>
  <si>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</si>
  <si>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</si>
  <si>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</si>
  <si>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</si>
  <si>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</si>
  <si>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</si>
  <si>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</si>
  <si>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</si>
  <si>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</si>
  <si>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</si>
  <si>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</si>
  <si>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</si>
  <si>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</si>
  <si>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</si>
  <si>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</si>
  <si>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</si>
  <si>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</si>
  <si>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</si>
  <si>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</si>
  <si>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</si>
  <si>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</si>
  <si>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</si>
  <si>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</si>
  <si>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</si>
  <si>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</si>
  <si>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</si>
  <si>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</si>
  <si>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</si>
  <si>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</si>
  <si>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</si>
  <si>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</si>
  <si>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</si>
  <si>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</si>
  <si>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</si>
  <si>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</si>
  <si>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</si>
  <si>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</si>
  <si>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</si>
  <si>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</si>
  <si>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</si>
  <si>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</si>
  <si>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</si>
  <si>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</si>
  <si>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</si>
  <si>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</si>
  <si>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</si>
  <si>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</si>
  <si>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</si>
  <si>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</si>
  <si>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</si>
  <si>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</si>
  <si>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</si>
  <si>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</si>
  <si>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</si>
  <si>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</si>
  <si>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</si>
  <si>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</si>
  <si>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</si>
  <si>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</si>
  <si>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</si>
  <si>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</si>
  <si>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</si>
  <si>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</si>
  <si>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</si>
  <si>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</si>
  <si>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</si>
  <si>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</si>
  <si>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</si>
  <si>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</si>
  <si>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</si>
  <si>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</si>
  <si>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</si>
  <si>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</si>
  <si>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</si>
  <si>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</si>
  <si>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</si>
  <si>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</si>
  <si>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</si>
  <si>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</si>
  <si>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</si>
  <si>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</si>
  <si>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</si>
  <si>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</si>
  <si>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</si>
  <si>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</si>
  <si>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</si>
  <si>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</si>
  <si>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</si>
  <si>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</si>
  <si>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</si>
  <si>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</si>
  <si>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</si>
  <si>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</si>
  <si>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</si>
  <si>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</si>
  <si>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</si>
  <si>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</si>
  <si>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</si>
  <si>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</si>
  <si>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</si>
  <si>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</si>
  <si>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</si>
  <si>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</si>
  <si>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</si>
  <si>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</si>
  <si>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</si>
  <si>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</si>
  <si>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</si>
  <si>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</si>
  <si>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</si>
  <si>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</si>
  <si>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</si>
  <si>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</si>
  <si>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</si>
  <si>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</si>
  <si>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</si>
  <si>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</si>
  <si>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</si>
  <si>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</si>
  <si>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</si>
  <si>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</si>
  <si>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</si>
  <si>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</si>
  <si>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</si>
  <si>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</si>
  <si>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</si>
  <si>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</si>
  <si>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</si>
  <si>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</si>
  <si>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</si>
  <si>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</si>
  <si>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</si>
  <si>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</si>
  <si>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</si>
  <si>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</si>
  <si>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</si>
  <si>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</si>
  <si>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</si>
  <si>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</si>
  <si>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</si>
  <si>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</si>
  <si>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</si>
  <si>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</si>
  <si>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</si>
  <si>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</si>
  <si>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</si>
  <si>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</si>
  <si>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</si>
  <si>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</si>
  <si>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</si>
  <si>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</si>
  <si>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</si>
  <si>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</si>
  <si>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</si>
  <si>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</si>
  <si>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</si>
  <si>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</si>
  <si>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</si>
  <si>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</si>
  <si>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</si>
  <si>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</si>
  <si>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</si>
  <si>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</si>
  <si>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</si>
  <si>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</si>
  <si>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</si>
  <si>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</si>
  <si>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</si>
  <si>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</si>
  <si>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</si>
  <si>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</si>
  <si>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</si>
  <si>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</si>
  <si>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</si>
  <si>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</si>
  <si>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</si>
  <si>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</si>
  <si>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</si>
  <si>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</si>
  <si>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</si>
  <si>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</si>
  <si>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</si>
  <si>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</si>
  <si>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</si>
  <si>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</si>
  <si>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</si>
  <si>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</si>
  <si>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</si>
  <si>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</si>
  <si>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</si>
  <si>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</si>
  <si>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</si>
  <si>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</si>
  <si>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</si>
  <si>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</si>
  <si>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</si>
  <si>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</si>
  <si>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</si>
  <si>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</si>
  <si>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</si>
  <si>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</si>
  <si>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</si>
  <si>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</si>
  <si>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</si>
  <si>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</si>
  <si>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</si>
  <si>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</si>
  <si>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</si>
  <si>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</si>
  <si>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</si>
  <si>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</si>
  <si>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</si>
  <si>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</si>
  <si>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</si>
  <si>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</si>
  <si>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</si>
  <si>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</si>
  <si>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</si>
  <si>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</si>
  <si>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</si>
  <si>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</si>
  <si>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</si>
  <si>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</si>
  <si>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</si>
  <si>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</si>
  <si>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</si>
  <si>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</si>
  <si>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</si>
  <si>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</si>
  <si>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</si>
  <si>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</si>
  <si>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</si>
  <si>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</si>
  <si>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</si>
  <si>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</si>
  <si>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</si>
  <si>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</si>
  <si>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</si>
  <si>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</si>
  <si>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</si>
  <si>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</si>
  <si>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</si>
  <si>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</si>
  <si>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</si>
  <si>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</si>
  <si>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</si>
  <si>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</si>
  <si>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</si>
  <si>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</si>
  <si>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</si>
  <si>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</si>
  <si>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</si>
  <si>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</si>
  <si>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</si>
  <si>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</si>
  <si>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</si>
  <si>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</si>
  <si>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</si>
  <si>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</si>
  <si>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</si>
  <si>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</si>
  <si>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</si>
  <si>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</si>
  <si>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</si>
  <si>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</si>
  <si>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</si>
  <si>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</si>
  <si>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</si>
  <si>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</si>
  <si>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</si>
  <si>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</si>
  <si>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</si>
  <si>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</si>
  <si>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</si>
  <si>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</si>
  <si>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</si>
  <si>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</si>
  <si>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</si>
  <si>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</si>
  <si>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</si>
  <si>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</si>
  <si>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</si>
  <si>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</si>
  <si>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</si>
  <si>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</si>
  <si>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</si>
  <si>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</si>
  <si>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</si>
  <si>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</si>
  <si>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</si>
  <si>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</si>
  <si>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</si>
  <si>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</si>
  <si>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</si>
  <si>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</si>
  <si>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</si>
  <si>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</si>
  <si>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</si>
  <si>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</si>
  <si>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</si>
  <si>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</si>
  <si>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</si>
  <si>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</si>
  <si>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</si>
  <si>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</si>
  <si>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</si>
  <si>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</si>
  <si>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</si>
  <si>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</si>
  <si>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</si>
  <si>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</si>
  <si>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</si>
  <si>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</si>
  <si>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</si>
  <si>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</si>
  <si>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</si>
  <si>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</si>
  <si>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</si>
  <si>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</si>
  <si>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</si>
  <si>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</si>
  <si>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</si>
  <si>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</si>
  <si>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</si>
  <si>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</si>
  <si>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</si>
  <si>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</si>
  <si>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</si>
  <si>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</si>
  <si>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</si>
  <si>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</si>
  <si>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</si>
  <si>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</si>
  <si>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</si>
  <si>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</si>
  <si>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</si>
  <si>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</si>
  <si>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</si>
  <si>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</si>
  <si>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</si>
  <si>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</si>
  <si>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</si>
  <si>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</si>
  <si>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</si>
  <si>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</si>
  <si>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</si>
  <si>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</si>
  <si>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</si>
  <si>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</si>
  <si>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</si>
  <si>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</si>
  <si>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</si>
  <si>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</si>
  <si>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</si>
  <si>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</si>
  <si>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</si>
  <si>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</si>
  <si>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</si>
  <si>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</si>
  <si>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</si>
  <si>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</si>
  <si>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</si>
  <si>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</si>
  <si>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</si>
  <si>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</si>
  <si>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</si>
  <si>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</si>
  <si>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</si>
  <si>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</si>
  <si>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</si>
  <si>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</si>
  <si>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</si>
  <si>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</si>
  <si>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</si>
  <si>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</si>
  <si>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</si>
  <si>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</si>
  <si>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</si>
  <si>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</si>
  <si>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</si>
  <si>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</si>
  <si>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</si>
  <si>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</si>
  <si>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</si>
  <si>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</si>
  <si>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</si>
  <si>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</si>
  <si>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</si>
  <si>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</si>
  <si>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</si>
  <si>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</si>
  <si>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</si>
  <si>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</si>
  <si>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</si>
  <si>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</si>
  <si>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</si>
  <si>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</si>
  <si>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</si>
  <si>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</si>
  <si>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</si>
  <si>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</si>
  <si>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</si>
  <si>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</si>
  <si>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</si>
  <si>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</si>
  <si>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</si>
  <si>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</si>
  <si>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</si>
  <si>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</si>
  <si>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</si>
  <si>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</si>
  <si>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</si>
  <si>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</si>
  <si>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</si>
  <si>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</si>
  <si>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</si>
  <si>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</si>
  <si>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</si>
  <si>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</si>
  <si>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</si>
  <si>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</si>
  <si>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</si>
  <si>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</si>
  <si>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</si>
  <si>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</si>
  <si>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</si>
  <si>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</si>
  <si>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</si>
  <si>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</si>
  <si>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</si>
  <si>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</si>
  <si>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</si>
  <si>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</si>
  <si>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</si>
  <si>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</si>
  <si>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</si>
  <si>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</si>
  <si>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</si>
  <si>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</si>
  <si>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</si>
  <si>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</si>
  <si>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</si>
  <si>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</si>
  <si>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</si>
  <si>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</si>
  <si>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</si>
  <si>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</si>
  <si>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</si>
  <si>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</si>
  <si>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</si>
  <si>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</si>
  <si>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</si>
  <si>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</si>
  <si>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</si>
  <si>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</si>
  <si>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</si>
  <si>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</si>
  <si>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</si>
  <si>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</si>
  <si>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</si>
  <si>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</si>
  <si>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</si>
  <si>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</si>
  <si>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</si>
  <si>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</si>
  <si>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</si>
  <si>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</si>
  <si>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</si>
  <si>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</si>
  <si>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</si>
  <si>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</si>
  <si>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</si>
  <si>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</si>
  <si>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</si>
  <si>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</si>
  <si>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</si>
  <si>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</si>
  <si>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</si>
  <si>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</si>
  <si>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</si>
  <si>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</si>
  <si>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</si>
  <si>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</si>
  <si>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</si>
  <si>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</si>
  <si>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</si>
  <si>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</si>
  <si>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</si>
  <si>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</si>
  <si>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</si>
  <si>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</si>
  <si>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</si>
  <si>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</si>
  <si>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</si>
  <si>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</si>
  <si>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</si>
  <si>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</si>
  <si>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</si>
  <si>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</si>
  <si>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</si>
  <si>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</si>
  <si>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</si>
  <si>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</si>
  <si>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</si>
  <si>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</si>
  <si>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</si>
  <si>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</si>
  <si>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</si>
  <si>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</si>
  <si>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</si>
  <si>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</si>
  <si>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</si>
  <si>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</si>
  <si>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</si>
  <si>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</si>
  <si>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</si>
  <si>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</si>
  <si>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</si>
  <si>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</si>
  <si>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</si>
  <si>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</si>
  <si>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</si>
  <si>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</si>
  <si>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</si>
  <si>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</si>
  <si>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</si>
  <si>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</si>
  <si>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</si>
  <si>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</si>
  <si>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</si>
  <si>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</si>
  <si>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</si>
  <si>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</si>
  <si>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</si>
  <si>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</si>
  <si>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</si>
  <si>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</si>
  <si>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</si>
  <si>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</si>
  <si>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</si>
  <si>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</si>
  <si>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</si>
  <si>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</si>
  <si>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</si>
  <si>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</si>
  <si>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</si>
  <si>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</si>
  <si>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</si>
  <si>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</si>
  <si>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</si>
  <si>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</si>
  <si>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</si>
  <si>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</si>
  <si>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</si>
  <si>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</si>
  <si>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</si>
  <si>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</si>
  <si>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</si>
  <si>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</si>
  <si>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</si>
  <si>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</si>
  <si>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</si>
  <si>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</si>
  <si>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</si>
  <si>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</si>
  <si>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</si>
  <si>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</si>
  <si>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</si>
  <si>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</si>
  <si>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</si>
  <si>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</si>
  <si>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</si>
  <si>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</si>
  <si>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</si>
  <si>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</si>
  <si>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</si>
  <si>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</si>
  <si>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</si>
  <si>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</si>
  <si>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</si>
  <si>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</si>
  <si>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</si>
  <si>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</si>
  <si>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</si>
  <si>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</si>
  <si>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</si>
  <si>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</si>
  <si>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</si>
  <si>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</si>
  <si>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</si>
  <si>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</si>
  <si>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</si>
  <si>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</si>
  <si>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</si>
  <si>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</si>
  <si>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</si>
  <si>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</si>
  <si>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</si>
  <si>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</si>
  <si>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</si>
  <si>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</si>
  <si>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</si>
  <si>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</si>
  <si>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</si>
  <si>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</si>
  <si>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</si>
  <si>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</si>
  <si>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</si>
  <si>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</si>
  <si>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</si>
  <si>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</si>
  <si>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</si>
  <si>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</si>
  <si>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</si>
  <si>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</si>
  <si>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</si>
  <si>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</si>
  <si>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</si>
  <si>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</si>
  <si>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</si>
  <si>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</si>
  <si>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</si>
  <si>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</si>
  <si>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</si>
  <si>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</si>
  <si>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</si>
  <si>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</si>
  <si>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</si>
  <si>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</si>
  <si>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</si>
  <si>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</si>
  <si>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</si>
  <si>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</si>
  <si>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</si>
  <si>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</si>
  <si>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</si>
  <si>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</si>
  <si>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</si>
  <si>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</si>
  <si>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</si>
  <si>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</si>
  <si>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</si>
  <si>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</si>
  <si>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</si>
  <si>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</si>
  <si>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</si>
  <si>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</si>
  <si>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</si>
  <si>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</si>
  <si>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</si>
  <si>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</si>
  <si>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</si>
  <si>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</si>
  <si>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</si>
  <si>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</si>
  <si>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</si>
  <si>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</si>
  <si>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</si>
  <si>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</si>
  <si>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</si>
  <si>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</si>
  <si>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</si>
  <si>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</si>
  <si>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</si>
  <si>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</si>
  <si>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</si>
  <si>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</si>
  <si>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</si>
  <si>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</si>
  <si>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</si>
  <si>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</si>
  <si>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</si>
  <si>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</si>
  <si>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</si>
  <si>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</si>
  <si>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</si>
  <si>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</si>
  <si>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</si>
  <si>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</si>
  <si>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</si>
  <si>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</si>
  <si>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</si>
  <si>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</si>
  <si>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</si>
  <si>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</si>
  <si>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</si>
  <si>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</si>
  <si>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</si>
  <si>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</si>
  <si>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</si>
  <si>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</si>
  <si>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</si>
  <si>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</si>
  <si>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</si>
  <si>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</si>
  <si>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</si>
  <si>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</si>
  <si>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</si>
  <si>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</si>
  <si>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</si>
  <si>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</si>
  <si>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</si>
  <si>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</si>
  <si>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</si>
  <si>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</si>
  <si>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</si>
  <si>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</si>
  <si>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</si>
  <si>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</si>
  <si>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</si>
  <si>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</si>
  <si>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</si>
  <si>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</si>
  <si>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</si>
  <si>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</si>
  <si>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</si>
  <si>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</si>
  <si>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</si>
  <si>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</si>
  <si>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</si>
  <si>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</si>
  <si>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</si>
  <si>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</si>
  <si>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</si>
  <si>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</si>
  <si>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</si>
  <si>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</si>
  <si>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</si>
  <si>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</si>
  <si>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</si>
  <si>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</si>
  <si>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</si>
  <si>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</si>
  <si>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</si>
  <si>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</si>
  <si>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</si>
  <si>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</si>
  <si>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</si>
  <si>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</si>
  <si>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</si>
  <si>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</si>
  <si>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</si>
  <si>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</si>
  <si>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</si>
  <si>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</si>
  <si>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</si>
  <si>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</si>
  <si>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</si>
  <si>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</si>
  <si>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</si>
  <si>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</si>
  <si>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</si>
  <si>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</si>
  <si>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</si>
  <si>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</si>
  <si>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</si>
  <si>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</si>
  <si>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</si>
  <si>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</si>
  <si>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</si>
  <si>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</si>
  <si>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</si>
  <si>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</si>
  <si>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</si>
  <si>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</si>
  <si>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</si>
  <si>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</si>
  <si>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</si>
  <si>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</si>
  <si>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</si>
  <si>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</si>
  <si>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</si>
  <si>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</si>
  <si>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</si>
  <si>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</si>
  <si>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</si>
  <si>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</si>
  <si>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</si>
  <si>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</si>
  <si>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</si>
  <si>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</si>
  <si>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</si>
  <si>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</si>
  <si>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</si>
  <si>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</si>
  <si>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</si>
  <si>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</si>
  <si>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</si>
  <si>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</si>
  <si>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</si>
  <si>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</si>
  <si>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</si>
  <si>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</si>
  <si>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</si>
  <si>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</si>
  <si>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</si>
  <si>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</si>
  <si>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</si>
  <si>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</si>
  <si>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</si>
  <si>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</si>
  <si>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</si>
  <si>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</si>
  <si>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</si>
  <si>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</si>
  <si>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</si>
  <si>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</si>
  <si>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</si>
  <si>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</si>
  <si>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</si>
  <si>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</si>
  <si>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</si>
  <si>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</si>
  <si>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</si>
  <si>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</si>
  <si>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</si>
  <si>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</si>
  <si>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</si>
  <si>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</si>
  <si>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</si>
  <si>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</si>
  <si>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</si>
  <si>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</si>
  <si>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</si>
  <si>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</si>
  <si>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</si>
  <si>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</si>
  <si>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</si>
  <si>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</si>
  <si>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</si>
  <si>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</si>
  <si>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</si>
  <si>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</si>
  <si>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</si>
  <si>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</si>
  <si>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</si>
  <si>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</si>
  <si>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</si>
  <si>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</si>
  <si>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</si>
  <si>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</si>
  <si>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</si>
  <si>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</si>
  <si>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</si>
  <si>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</si>
  <si>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</si>
  <si>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</si>
  <si>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</si>
  <si>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</si>
  <si>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</si>
  <si>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</si>
  <si>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</si>
  <si>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</si>
  <si>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</si>
  <si>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</si>
  <si>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</si>
  <si>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</si>
  <si>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</si>
  <si>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</si>
  <si>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</si>
  <si>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</si>
  <si>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</si>
  <si>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</si>
  <si>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</si>
  <si>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</si>
  <si>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</si>
  <si>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</si>
  <si>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</si>
  <si>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</si>
  <si>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</si>
  <si>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</si>
  <si>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</si>
  <si>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</si>
  <si>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</si>
  <si>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</si>
  <si>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</si>
  <si>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</si>
  <si>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</si>
  <si>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</si>
  <si>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</si>
  <si>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</si>
  <si>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</si>
  <si>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</si>
  <si>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</si>
  <si>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</si>
  <si>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</si>
  <si>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</si>
  <si>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</si>
  <si>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</si>
  <si>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</si>
  <si>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</si>
  <si>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</si>
  <si>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</si>
  <si>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</si>
  <si>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</si>
  <si>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</si>
  <si>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</si>
  <si>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</si>
  <si>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</si>
  <si>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</si>
  <si>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</si>
  <si>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</si>
  <si>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</si>
  <si>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</si>
  <si>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</si>
  <si>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</si>
  <si>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</si>
  <si>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</si>
  <si>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</si>
  <si>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</si>
  <si>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</si>
  <si>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</si>
  <si>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</si>
  <si>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</si>
  <si>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</si>
  <si>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</si>
  <si>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</si>
  <si>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</si>
  <si>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</si>
  <si>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</si>
  <si>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</si>
  <si>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</si>
  <si>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</si>
  <si>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</si>
  <si>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</si>
  <si>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</si>
  <si>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</si>
  <si>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</si>
  <si>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</si>
  <si>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</si>
  <si>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</si>
  <si>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</si>
  <si>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</si>
  <si>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</si>
  <si>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</si>
  <si>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</si>
  <si>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</si>
  <si>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</si>
  <si>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</si>
  <si>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</si>
  <si>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</si>
  <si>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</si>
  <si>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</si>
  <si>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</si>
  <si>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</si>
  <si>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</si>
  <si>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</si>
  <si>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</si>
  <si>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</si>
  <si>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</si>
  <si>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</si>
  <si>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</si>
  <si>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</si>
  <si>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</si>
  <si>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</si>
  <si>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</si>
  <si>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</si>
  <si>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</si>
  <si>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</si>
  <si>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</si>
  <si>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</si>
  <si>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</si>
  <si>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</si>
  <si>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</si>
  <si>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</si>
  <si>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</si>
  <si>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</si>
  <si>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</si>
  <si>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</si>
  <si>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</si>
  <si>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</si>
  <si>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</si>
  <si>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</si>
  <si>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</si>
  <si>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</si>
  <si>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</si>
  <si>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</si>
  <si>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</si>
  <si>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</si>
  <si>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</si>
  <si>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</si>
  <si>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</si>
  <si>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</si>
  <si>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</si>
  <si>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</si>
  <si>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</si>
  <si>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</si>
  <si>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</si>
  <si>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</si>
  <si>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</si>
  <si>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</si>
  <si>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</si>
  <si>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</si>
  <si>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</si>
  <si>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</si>
  <si>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</si>
  <si>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</si>
  <si>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</si>
  <si>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</si>
  <si>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</si>
  <si>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</si>
  <si>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</si>
  <si>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</si>
  <si>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</si>
  <si>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</si>
  <si>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</si>
  <si>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</si>
  <si>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</si>
  <si>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</si>
  <si>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</si>
  <si>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</si>
  <si>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</si>
  <si>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</si>
  <si>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</si>
  <si>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</si>
  <si>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</si>
  <si>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</si>
  <si>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</si>
  <si>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</si>
  <si>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</si>
  <si>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</si>
  <si>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</si>
  <si>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</si>
  <si>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</si>
  <si>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</si>
  <si>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</si>
  <si>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</si>
  <si>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</si>
  <si>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</si>
  <si>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</si>
  <si>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</si>
  <si>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</si>
  <si>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</si>
  <si>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</si>
  <si>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</si>
  <si>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</si>
  <si>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</si>
  <si>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</si>
  <si>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</si>
  <si>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</si>
  <si>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</si>
  <si>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</si>
  <si>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</si>
  <si>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</si>
  <si>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</si>
  <si>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</si>
  <si>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</si>
  <si>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</si>
  <si>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</si>
  <si>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</si>
  <si>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</si>
  <si>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</si>
  <si>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</si>
  <si>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</si>
  <si>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</si>
  <si>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</si>
  <si>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</si>
  <si>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</si>
  <si>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</si>
  <si>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</si>
  <si>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</si>
  <si>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</si>
  <si>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</si>
  <si>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</si>
  <si>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</si>
  <si>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</si>
  <si>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</si>
  <si>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</si>
  <si>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</si>
  <si>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</si>
  <si>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</si>
  <si>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</si>
  <si>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</si>
  <si>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</si>
  <si>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</si>
  <si>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</si>
  <si>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</si>
  <si>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</si>
  <si>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</si>
  <si>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</si>
  <si>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</si>
  <si>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</si>
  <si>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</si>
  <si>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</si>
  <si>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</si>
  <si>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</si>
  <si>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</si>
  <si>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</si>
  <si>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</si>
  <si>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</si>
  <si>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</si>
  <si>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</si>
  <si>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</si>
  <si>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</si>
  <si>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</si>
  <si>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</si>
  <si>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</si>
  <si>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</si>
  <si>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</si>
  <si>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</si>
  <si>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</si>
  <si>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</si>
  <si>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</si>
  <si>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</si>
  <si>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</si>
  <si>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</si>
  <si>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</si>
  <si>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</si>
  <si>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</si>
  <si>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</si>
  <si>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</si>
  <si>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</si>
  <si>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</si>
  <si>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</si>
  <si>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</si>
  <si>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</si>
  <si>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</si>
  <si>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</si>
  <si>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</si>
  <si>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</si>
  <si>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</si>
  <si>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</si>
  <si>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</si>
  <si>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</si>
  <si>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</si>
  <si>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</si>
  <si>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</si>
  <si>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</si>
  <si>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</si>
  <si>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</si>
  <si>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</si>
  <si>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</si>
  <si>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</si>
  <si>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</si>
  <si>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</si>
  <si>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</si>
  <si>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</si>
  <si>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</si>
  <si>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</si>
  <si>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</si>
  <si>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</si>
  <si>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</si>
  <si>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</si>
  <si>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</si>
  <si>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</si>
  <si>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</si>
  <si>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</si>
  <si>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</si>
  <si>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</si>
  <si>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</si>
  <si>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</si>
  <si>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</si>
  <si>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</si>
  <si>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</si>
  <si>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</si>
  <si>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</si>
  <si>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</si>
  <si>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</si>
  <si>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</si>
  <si>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</si>
  <si>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</si>
  <si>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</si>
  <si>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</si>
  <si>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</si>
  <si>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</si>
  <si>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</si>
  <si>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</si>
  <si>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</si>
  <si>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</si>
  <si>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</si>
  <si>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</si>
  <si>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</si>
  <si>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</si>
  <si>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</si>
  <si>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</si>
  <si>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</si>
  <si>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</si>
  <si>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</si>
  <si>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</si>
  <si>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</si>
  <si>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</si>
  <si>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</si>
  <si>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</si>
  <si>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</si>
  <si>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</si>
  <si>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</si>
  <si>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</si>
  <si>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</si>
  <si>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</si>
  <si>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</si>
  <si>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</si>
  <si>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</si>
  <si>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</si>
  <si>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</si>
  <si>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</si>
  <si>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</si>
  <si>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</si>
  <si>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</si>
  <si>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</si>
  <si>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</si>
  <si>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</si>
  <si>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</si>
  <si>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</si>
  <si>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</si>
  <si>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</si>
  <si>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</si>
  <si>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</si>
  <si>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</si>
  <si>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</si>
  <si>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</si>
  <si>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</si>
  <si>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</si>
  <si>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</si>
  <si>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</si>
  <si>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</si>
  <si>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</si>
  <si>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</si>
  <si>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</si>
  <si>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</si>
  <si>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</si>
  <si>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</si>
  <si>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</si>
  <si>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</si>
  <si>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</si>
  <si>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</si>
  <si>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</si>
  <si>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</si>
  <si>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</si>
  <si>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</si>
  <si>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</si>
  <si>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</si>
  <si>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</si>
  <si>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</si>
  <si>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</si>
  <si>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</si>
  <si>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</si>
  <si>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</si>
  <si>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</si>
  <si>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</si>
  <si>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</si>
  <si>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</si>
  <si>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</si>
  <si>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</si>
  <si>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</si>
  <si>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</si>
  <si>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</si>
  <si>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</si>
  <si>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</si>
  <si>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</si>
  <si>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</si>
  <si>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</si>
  <si>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</si>
  <si>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</si>
  <si>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</si>
  <si>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</si>
  <si>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</si>
  <si>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</si>
  <si>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</si>
  <si>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</si>
  <si>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</si>
  <si>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</si>
  <si>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</si>
  <si>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</si>
  <si>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</si>
  <si>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</si>
  <si>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</si>
  <si>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</si>
  <si>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</si>
  <si>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</si>
  <si>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</si>
  <si>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</si>
  <si>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</si>
  <si>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</si>
  <si>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</si>
  <si>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</si>
  <si>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</si>
  <si>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</si>
  <si>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</si>
  <si>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</si>
  <si>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</si>
  <si>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</si>
  <si>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</si>
  <si>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</si>
  <si>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</si>
  <si>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</si>
  <si>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</si>
  <si>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</si>
  <si>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</si>
  <si>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</si>
  <si>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</si>
  <si>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</si>
  <si>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</si>
  <si>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</si>
  <si>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</si>
  <si>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</si>
  <si>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</si>
  <si>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</si>
  <si>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</si>
  <si>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</si>
  <si>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</si>
  <si>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</si>
  <si>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</si>
  <si>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</si>
  <si>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</si>
  <si>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</si>
  <si>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</si>
  <si>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</si>
  <si>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</si>
  <si>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</si>
  <si>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</si>
  <si>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</si>
  <si>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</si>
  <si>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</si>
  <si>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</si>
  <si>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</si>
  <si>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</si>
  <si>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</si>
  <si>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</si>
  <si>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</si>
  <si>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</si>
  <si>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</si>
  <si>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</si>
  <si>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</si>
  <si>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</si>
  <si>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</si>
  <si>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</si>
  <si>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</si>
  <si>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</si>
  <si>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</si>
  <si>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</si>
  <si>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</si>
  <si>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</si>
  <si>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</si>
  <si>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</si>
  <si>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</si>
  <si>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</si>
  <si>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</si>
  <si>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</si>
  <si>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</si>
  <si>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</si>
  <si>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</si>
  <si>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</si>
  <si>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</si>
  <si>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</si>
  <si>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</si>
  <si>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</si>
  <si>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</si>
  <si>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</si>
  <si>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</si>
  <si>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</si>
  <si>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</si>
  <si>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</si>
  <si>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</si>
  <si>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</si>
  <si>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</si>
  <si>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</si>
  <si>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</si>
  <si>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</si>
  <si>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</si>
  <si>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</si>
  <si>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</si>
  <si>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</si>
  <si>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</si>
  <si>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</si>
  <si>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</si>
  <si>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</si>
  <si>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</si>
  <si>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</si>
  <si>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</si>
  <si>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</si>
  <si>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</si>
  <si>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</si>
  <si>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</si>
  <si>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</si>
  <si>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</si>
  <si>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</si>
  <si>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</si>
  <si>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</si>
  <si>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</si>
  <si>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</si>
  <si>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</si>
  <si>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</si>
  <si>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</si>
  <si>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</si>
  <si>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</si>
  <si>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</si>
  <si>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</si>
  <si>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</si>
  <si>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</si>
  <si>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</si>
  <si>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</si>
  <si>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</si>
  <si>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</si>
  <si>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</si>
  <si>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</si>
  <si>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</si>
  <si>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</si>
  <si>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</si>
  <si>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</si>
  <si>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</si>
  <si>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</si>
  <si>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</si>
  <si>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</si>
  <si>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</si>
  <si>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</si>
  <si>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</si>
  <si>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</si>
  <si>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</si>
  <si>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</si>
  <si>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</si>
  <si>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</si>
  <si>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</si>
  <si>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</si>
  <si>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</si>
  <si>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</si>
  <si>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</si>
  <si>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</si>
  <si>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</si>
  <si>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</si>
  <si>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</si>
  <si>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</si>
  <si>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</si>
  <si>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</si>
  <si>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</si>
  <si>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</si>
  <si>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</si>
  <si>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</si>
  <si>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</si>
  <si>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</si>
  <si>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</si>
  <si>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</si>
  <si>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</si>
  <si>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</si>
  <si>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</si>
  <si>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</si>
  <si>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</si>
  <si>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</si>
  <si>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</si>
  <si>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</si>
  <si>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</si>
  <si>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</si>
  <si>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</si>
  <si>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</si>
  <si>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</si>
  <si>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</si>
  <si>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</si>
  <si>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</si>
  <si>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</si>
  <si>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</si>
  <si>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</si>
  <si>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</si>
  <si>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</si>
  <si>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</si>
  <si>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</si>
  <si>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</si>
  <si>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</si>
  <si>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</si>
  <si>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</si>
  <si>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</si>
  <si>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</si>
  <si>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</si>
  <si>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</si>
  <si>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</si>
  <si>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</si>
  <si>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</si>
  <si>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</si>
  <si>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</si>
  <si>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</si>
  <si>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</si>
  <si>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</si>
  <si>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</si>
  <si>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</si>
  <si>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</si>
  <si>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</si>
  <si>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</si>
  <si>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</si>
  <si>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</si>
  <si>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</si>
  <si>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</si>
  <si>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</si>
  <si>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</si>
  <si>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</si>
  <si>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</si>
  <si>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</si>
  <si>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</si>
  <si>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</si>
  <si>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</si>
  <si>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</si>
  <si>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</si>
  <si>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</si>
  <si>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</si>
  <si>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</si>
  <si>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</si>
  <si>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</si>
  <si>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</si>
  <si>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</si>
  <si>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</si>
  <si>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</si>
  <si>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</si>
  <si>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</si>
  <si>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</si>
  <si>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</si>
  <si>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</si>
  <si>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</si>
  <si>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</si>
  <si>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</si>
  <si>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</si>
  <si>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</si>
  <si>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</si>
  <si>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</si>
  <si>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</si>
  <si>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</si>
  <si>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</si>
  <si>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</si>
  <si>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</si>
  <si>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</si>
  <si>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</si>
  <si>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</si>
  <si>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</si>
  <si>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</si>
  <si>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</si>
  <si>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</si>
  <si>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</si>
  <si>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</si>
  <si>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</si>
  <si>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</si>
  <si>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</si>
  <si>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</si>
  <si>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</si>
  <si>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</si>
  <si>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</si>
  <si>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</si>
  <si>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</si>
  <si>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</si>
  <si>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</si>
  <si>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</si>
  <si>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</si>
  <si>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</si>
  <si>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</si>
  <si>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</si>
  <si>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</si>
  <si>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</si>
  <si>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</si>
  <si>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</si>
  <si>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</si>
  <si>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</si>
  <si>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</si>
  <si>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</si>
  <si>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</si>
  <si>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</si>
  <si>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</si>
  <si>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</si>
  <si>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</si>
  <si>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</si>
  <si>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</si>
  <si>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</si>
  <si>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</si>
  <si>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</si>
  <si>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</si>
  <si>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</si>
  <si>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</si>
  <si>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</si>
  <si>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</si>
  <si>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</si>
  <si>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</si>
  <si>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</si>
  <si>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</si>
  <si>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</si>
  <si>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</si>
  <si>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</si>
  <si>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</si>
  <si>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</si>
  <si>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</si>
  <si>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</si>
  <si>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</si>
  <si>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</si>
  <si>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</si>
  <si>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</si>
  <si>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</si>
  <si>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</si>
  <si>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</si>
  <si>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</si>
  <si>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</si>
  <si>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</si>
  <si>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</si>
  <si>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</si>
  <si>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</si>
  <si>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</si>
  <si>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</si>
  <si>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</si>
  <si>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</si>
  <si>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</si>
  <si>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</si>
  <si>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</si>
  <si>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</si>
  <si>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</si>
  <si>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</si>
  <si>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</si>
  <si>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</si>
  <si>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</si>
  <si>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</si>
  <si>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</si>
  <si>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</si>
  <si>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</si>
  <si>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</si>
  <si>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</si>
  <si>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</si>
  <si>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</si>
  <si>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</si>
  <si>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</si>
  <si>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</si>
  <si>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</si>
  <si>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</si>
  <si>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</si>
  <si>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</si>
  <si>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</si>
  <si>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</si>
  <si>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</si>
  <si>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</si>
  <si>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</si>
  <si>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</si>
  <si>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</si>
  <si>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</si>
  <si>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</si>
  <si>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</si>
  <si>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</si>
  <si>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</si>
  <si>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</si>
  <si>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</si>
  <si>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</si>
  <si>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</si>
  <si>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</si>
  <si>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</si>
  <si>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</si>
  <si>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</si>
  <si>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</si>
  <si>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</si>
  <si>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</si>
  <si>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</si>
  <si>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</si>
  <si>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</si>
  <si>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</si>
  <si>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</si>
  <si>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</si>
  <si>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</si>
  <si>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</si>
  <si>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</si>
  <si>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</si>
  <si>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</si>
  <si>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</si>
  <si>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</si>
  <si>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</si>
  <si>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</si>
  <si>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</si>
  <si>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</si>
  <si>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</si>
  <si>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</si>
  <si>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</si>
  <si>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</si>
  <si>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</si>
  <si>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</si>
  <si>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</si>
  <si>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</si>
  <si>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</si>
  <si>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</si>
  <si>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</si>
  <si>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</si>
  <si>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</si>
  <si>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</si>
  <si>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</si>
  <si>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</si>
  <si>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</si>
  <si>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</si>
  <si>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</si>
  <si>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</si>
  <si>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</si>
  <si>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</si>
  <si>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</si>
  <si>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</si>
  <si>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</si>
  <si>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</si>
  <si>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</si>
  <si>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</si>
  <si>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</si>
  <si>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</si>
  <si>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</si>
  <si>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</si>
  <si>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</si>
  <si>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</si>
  <si>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</si>
  <si>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</si>
  <si>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</si>
  <si>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</si>
  <si>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</si>
  <si>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</si>
  <si>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</si>
  <si>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</si>
  <si>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</si>
  <si>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</si>
  <si>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</si>
  <si>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</si>
  <si>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</si>
  <si>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</si>
  <si>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</si>
  <si>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</si>
  <si>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</si>
  <si>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</si>
  <si>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</si>
  <si>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</si>
  <si>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</si>
  <si>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</si>
  <si>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</si>
  <si>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</si>
  <si>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</si>
  <si>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</si>
  <si>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</si>
  <si>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</si>
  <si>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</si>
  <si>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</si>
  <si>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</si>
  <si>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</si>
  <si>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</si>
  <si>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</si>
  <si>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</si>
  <si>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</si>
  <si>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</si>
  <si>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</si>
  <si>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</si>
  <si>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</si>
  <si>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</si>
  <si>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</si>
  <si>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</si>
  <si>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</si>
  <si>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</si>
  <si>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</si>
  <si>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</si>
  <si>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</si>
  <si>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</si>
  <si>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</si>
  <si>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</si>
  <si>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</si>
  <si>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</si>
  <si>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</si>
  <si>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</si>
  <si>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</si>
  <si>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</si>
  <si>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</si>
  <si>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</si>
  <si>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</si>
  <si>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</si>
  <si>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</si>
  <si>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</si>
  <si>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</si>
  <si>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</si>
  <si>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</si>
  <si>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</si>
  <si>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</si>
  <si>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</si>
  <si>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</si>
  <si>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</si>
  <si>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</si>
  <si>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</si>
  <si>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</si>
  <si>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</si>
  <si>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</si>
  <si>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</si>
  <si>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</si>
  <si>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</si>
  <si>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</si>
  <si>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</si>
  <si>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</si>
  <si>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</si>
  <si>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</si>
  <si>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</si>
  <si>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</si>
  <si>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</si>
  <si>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</si>
  <si>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</si>
  <si>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</si>
  <si>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</si>
  <si>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</si>
  <si>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</si>
  <si>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</si>
  <si>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</si>
  <si>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</si>
  <si>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</si>
  <si>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</si>
  <si>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</si>
  <si>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</si>
  <si>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</si>
  <si>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</si>
  <si>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</si>
  <si>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</si>
  <si>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</si>
  <si>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</si>
  <si>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</si>
  <si>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</si>
  <si>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</si>
  <si>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</si>
  <si>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</si>
  <si>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</si>
  <si>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</si>
  <si>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</si>
  <si>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</si>
  <si>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</si>
  <si>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</si>
  <si>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</si>
  <si>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</si>
  <si>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</si>
  <si>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</si>
  <si>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</si>
  <si>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</si>
  <si>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</si>
  <si>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</si>
  <si>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</si>
  <si>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</si>
  <si>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</si>
  <si>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</si>
  <si>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</si>
  <si>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</si>
  <si>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</si>
  <si>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</si>
  <si>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</si>
  <si>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</si>
  <si>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</si>
  <si>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</si>
  <si>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</si>
  <si>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</si>
  <si>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</si>
  <si>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</si>
  <si>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</si>
  <si>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</si>
  <si>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</si>
  <si>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</si>
  <si>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</si>
  <si>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</si>
  <si>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</si>
  <si>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</si>
  <si>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</si>
  <si>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</si>
  <si>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</si>
  <si>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</si>
  <si>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</si>
  <si>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</si>
  <si>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</si>
  <si>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</si>
  <si>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</si>
  <si>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</si>
  <si>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</si>
  <si>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</si>
  <si>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</si>
  <si>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</si>
  <si>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</si>
  <si>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</si>
  <si>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</si>
  <si>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</si>
  <si>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</si>
  <si>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</si>
  <si>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</si>
  <si>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</si>
  <si>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</si>
  <si>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</si>
  <si>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</si>
  <si>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</si>
  <si>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</si>
  <si>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</si>
  <si>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</si>
  <si>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</si>
  <si>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</si>
  <si>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</si>
  <si>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</si>
  <si>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</si>
  <si>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</si>
  <si>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</si>
  <si>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</si>
  <si>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</si>
  <si>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</si>
  <si>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</si>
  <si>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</si>
  <si>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</si>
  <si>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</si>
  <si>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</si>
  <si>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</si>
  <si>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</si>
  <si>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</si>
  <si>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</si>
  <si>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</si>
  <si>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</si>
  <si>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</si>
  <si>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</si>
  <si>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</si>
  <si>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</si>
  <si>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</si>
  <si>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</si>
  <si>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</si>
  <si>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</si>
  <si>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</si>
  <si>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</si>
  <si>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</si>
  <si>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</si>
  <si>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</si>
  <si>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</si>
  <si>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</si>
  <si>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</si>
  <si>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</si>
  <si>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</si>
  <si>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</si>
  <si>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</si>
  <si>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</si>
  <si>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</si>
  <si>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</si>
  <si>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</si>
  <si>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</si>
  <si>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</si>
  <si>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</si>
  <si>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</si>
  <si>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</si>
  <si>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</si>
  <si>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</si>
  <si>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</si>
  <si>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</si>
  <si>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</si>
  <si>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</si>
  <si>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</si>
  <si>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</si>
  <si>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</si>
  <si>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</si>
  <si>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</si>
  <si>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</si>
  <si>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</si>
  <si>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</si>
  <si>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</si>
  <si>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</si>
  <si>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</si>
  <si>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</si>
  <si>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</si>
  <si>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</si>
  <si>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</si>
  <si>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</si>
  <si>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</si>
  <si>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</si>
  <si>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</si>
  <si>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</si>
  <si>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</si>
  <si>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</si>
  <si>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</si>
  <si>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</si>
  <si>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</si>
  <si>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</si>
  <si>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</si>
  <si>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</si>
  <si>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</si>
  <si>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</si>
  <si>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</si>
  <si>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</si>
  <si>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</si>
  <si>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</si>
  <si>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</si>
  <si>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</si>
  <si>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</si>
  <si>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</si>
  <si>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</si>
  <si>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</si>
  <si>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</si>
  <si>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</si>
  <si>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</si>
  <si>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</si>
  <si>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</si>
  <si>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</si>
  <si>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</si>
  <si>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</si>
  <si>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</si>
  <si>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</si>
  <si>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</si>
  <si>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</si>
  <si>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</si>
  <si>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</si>
  <si>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</si>
  <si>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</si>
  <si>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</si>
  <si>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</si>
  <si>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</si>
  <si>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</si>
  <si>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</si>
  <si>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</si>
  <si>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</si>
  <si>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</si>
  <si>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</si>
  <si>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</si>
  <si>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</si>
  <si>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</si>
  <si>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</si>
  <si>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</si>
  <si>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</si>
  <si>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</si>
  <si>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</si>
  <si>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</si>
  <si>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</si>
  <si>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</si>
  <si>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</si>
  <si>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</si>
  <si>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</si>
  <si>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</si>
  <si>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</si>
  <si>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</si>
  <si>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</si>
  <si>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</si>
  <si>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</si>
  <si>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</si>
  <si>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</si>
  <si>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</si>
  <si>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</si>
  <si>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</si>
  <si>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</si>
  <si>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</si>
  <si>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</si>
  <si>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</si>
  <si>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</si>
  <si>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</si>
  <si>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</si>
  <si>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</si>
  <si>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</si>
  <si>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</si>
  <si>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</si>
  <si>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</si>
  <si>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</si>
  <si>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</si>
  <si>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</si>
  <si>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</si>
  <si>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</si>
  <si>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</si>
  <si>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</si>
  <si>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</si>
  <si>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</si>
  <si>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</si>
  <si>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</si>
  <si>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</si>
  <si>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</si>
  <si>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</si>
  <si>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</si>
  <si>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</si>
  <si>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</si>
  <si>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</si>
  <si>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</si>
  <si>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</si>
  <si>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</si>
  <si>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</si>
  <si>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</si>
  <si>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</si>
  <si>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</si>
  <si>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</si>
  <si>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</si>
  <si>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</si>
  <si>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</si>
  <si>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</si>
  <si>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</si>
  <si>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</si>
  <si>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</si>
  <si>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</si>
  <si>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</si>
  <si>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</si>
  <si>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</si>
  <si>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</si>
  <si>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</si>
  <si>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</si>
  <si>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</si>
  <si>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</si>
  <si>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</si>
  <si>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</si>
  <si>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</si>
  <si>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</si>
  <si>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</si>
  <si>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</si>
  <si>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</si>
  <si>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</si>
  <si>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</si>
  <si>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</si>
  <si>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</si>
  <si>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</si>
  <si>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</si>
  <si>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</si>
  <si>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</si>
  <si>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</si>
  <si>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</si>
  <si>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</si>
  <si>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</si>
  <si>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</si>
  <si>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</si>
  <si>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</si>
  <si>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</si>
  <si>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</si>
  <si>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</si>
  <si>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</si>
  <si>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</si>
  <si>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</si>
  <si>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</si>
  <si>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</si>
  <si>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</si>
  <si>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</si>
  <si>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</si>
  <si>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</si>
  <si>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</si>
  <si>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</si>
  <si>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</si>
  <si>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</si>
  <si>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</si>
  <si>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</si>
  <si>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</si>
  <si>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</si>
  <si>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</si>
  <si>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</si>
  <si>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</si>
  <si>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</si>
  <si>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</si>
  <si>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</si>
  <si>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</si>
  <si>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</si>
  <si>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</si>
  <si>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</si>
  <si>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</si>
  <si>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</si>
  <si>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</si>
  <si>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</si>
  <si>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</si>
  <si>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</si>
  <si>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</si>
  <si>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</si>
  <si>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</si>
  <si>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</si>
  <si>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</si>
  <si>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</si>
  <si>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</si>
  <si>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</si>
  <si>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</si>
  <si>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</si>
  <si>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</si>
  <si>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</si>
  <si>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</si>
  <si>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</si>
  <si>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</si>
  <si>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</si>
  <si>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</si>
  <si>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</si>
  <si>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</si>
  <si>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</si>
  <si>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</si>
  <si>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</si>
  <si>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</si>
  <si>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</si>
  <si>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</si>
  <si>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</si>
  <si>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</si>
  <si>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</si>
  <si>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</si>
  <si>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</si>
  <si>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</si>
  <si>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</si>
  <si>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</si>
  <si>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</si>
  <si>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</si>
  <si>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</si>
  <si>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</si>
  <si>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</si>
  <si>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</si>
  <si>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</si>
  <si>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</si>
  <si>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</si>
  <si>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</si>
  <si>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</si>
  <si>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</si>
  <si>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</si>
  <si>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</si>
  <si>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</si>
  <si>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</si>
  <si>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</si>
  <si>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</si>
  <si>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</si>
  <si>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</si>
  <si>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</si>
  <si>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</si>
  <si>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</si>
  <si>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</si>
  <si>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</si>
  <si>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</si>
  <si>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</si>
  <si>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</si>
  <si>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</si>
  <si>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</si>
  <si>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</si>
  <si>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</si>
  <si>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</si>
  <si>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</si>
  <si>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</si>
  <si>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</si>
  <si>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</si>
  <si>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</si>
  <si>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</si>
  <si>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</si>
  <si>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</si>
  <si>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</si>
  <si>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</si>
  <si>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</si>
  <si>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</si>
  <si>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</si>
  <si>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</si>
  <si>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</si>
  <si>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</si>
  <si>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</si>
  <si>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</si>
  <si>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</si>
  <si>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</si>
  <si>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</si>
  <si>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</si>
  <si>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</si>
  <si>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</si>
  <si>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</si>
  <si>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</si>
  <si>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</si>
  <si>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</si>
  <si>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</si>
  <si>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</si>
  <si>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</si>
  <si>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</si>
  <si>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</si>
  <si>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</si>
  <si>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</si>
  <si>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</si>
  <si>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</si>
  <si>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</si>
  <si>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</si>
  <si>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</si>
  <si>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</si>
  <si>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</si>
  <si>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</si>
  <si>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</si>
  <si>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</si>
  <si>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</si>
  <si>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</si>
  <si>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</si>
  <si>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</si>
  <si>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</si>
  <si>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</si>
  <si>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</si>
  <si>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</si>
  <si>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</si>
  <si>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</si>
  <si>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</si>
  <si>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</si>
  <si>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</si>
  <si>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</si>
  <si>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</si>
  <si>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</si>
  <si>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</si>
  <si>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</si>
  <si>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</si>
  <si>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</si>
  <si>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</si>
  <si>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</si>
  <si>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</si>
  <si>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</si>
  <si>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</si>
  <si>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</si>
  <si>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</si>
  <si>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</si>
  <si>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</si>
  <si>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</si>
  <si>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</si>
  <si>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</si>
  <si>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</si>
  <si>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</si>
  <si>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</si>
  <si>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</si>
  <si>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</si>
  <si>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</si>
  <si>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</si>
  <si>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</si>
  <si>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</si>
  <si>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</si>
  <si>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</si>
  <si>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</si>
  <si>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</si>
  <si>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</si>
  <si>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</si>
  <si>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</si>
  <si>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</si>
  <si>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</si>
  <si>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</si>
  <si>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</si>
  <si>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</si>
  <si>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</si>
  <si>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</si>
  <si>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</si>
  <si>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</si>
  <si>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</si>
  <si>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</si>
  <si>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</si>
  <si>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</si>
  <si>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</si>
  <si>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</si>
  <si>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</si>
  <si>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</si>
  <si>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</si>
  <si>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</si>
  <si>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</si>
  <si>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</si>
  <si>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</si>
  <si>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</si>
  <si>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</si>
  <si>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</si>
  <si>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</si>
  <si>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</si>
  <si>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</si>
  <si>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</si>
  <si>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</si>
  <si>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</si>
  <si>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</si>
  <si>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</si>
  <si>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</si>
  <si>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</si>
  <si>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</si>
  <si>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</si>
  <si>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</si>
  <si>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</si>
  <si>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</si>
  <si>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</si>
  <si>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</si>
  <si>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</si>
  <si>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</si>
  <si>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</si>
  <si>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</si>
  <si>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</si>
  <si>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</si>
  <si>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</si>
  <si>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</si>
  <si>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</si>
  <si>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</si>
  <si>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</si>
  <si>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</si>
  <si>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</si>
  <si>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</si>
  <si>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</si>
  <si>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</si>
  <si>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</si>
  <si>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</si>
  <si>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</si>
  <si>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</si>
  <si>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</si>
  <si>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</si>
  <si>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</si>
  <si>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</si>
  <si>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</si>
  <si>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</si>
  <si>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</si>
  <si>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</si>
  <si>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</si>
  <si>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</si>
  <si>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</si>
  <si>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</si>
  <si>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</si>
  <si>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</si>
  <si>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</si>
  <si>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</si>
  <si>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</si>
  <si>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</si>
  <si>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</si>
  <si>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</si>
  <si>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</si>
  <si>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</si>
  <si>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</si>
  <si>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</si>
  <si>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</si>
  <si>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</si>
  <si>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</si>
  <si>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</si>
  <si>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</si>
  <si>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</si>
  <si>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</si>
  <si>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</si>
  <si>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</si>
  <si>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</si>
  <si>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</si>
  <si>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</si>
  <si>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</si>
  <si>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</si>
  <si>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</si>
  <si>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</si>
  <si>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</si>
  <si>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</si>
  <si>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</si>
  <si>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</si>
  <si>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</si>
  <si>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</si>
  <si>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</si>
  <si>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</si>
  <si>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</si>
  <si>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</si>
  <si>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</si>
  <si>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</si>
  <si>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</si>
  <si>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</si>
  <si>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</si>
  <si>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</si>
  <si>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</si>
  <si>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</si>
  <si>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</si>
  <si>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</si>
  <si>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</si>
  <si>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</si>
  <si>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</si>
  <si>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</si>
  <si>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</si>
  <si>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</si>
  <si>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</si>
  <si>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</si>
  <si>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</si>
  <si>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</si>
  <si>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</si>
  <si>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</si>
  <si>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</si>
  <si>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</si>
  <si>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</si>
  <si>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</si>
  <si>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</si>
  <si>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</si>
  <si>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</si>
  <si>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</si>
  <si>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</si>
  <si>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</si>
  <si>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</si>
  <si>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</si>
  <si>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</si>
  <si>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</si>
  <si>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</si>
  <si>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</si>
  <si>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</si>
  <si>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</si>
  <si>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</si>
  <si>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</si>
  <si>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</si>
  <si>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</si>
  <si>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</si>
  <si>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</si>
  <si>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</si>
  <si>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</si>
  <si>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</si>
  <si>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</si>
  <si>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</si>
  <si>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</si>
  <si>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</si>
  <si>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</si>
  <si>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</si>
  <si>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</si>
  <si>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</si>
  <si>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</si>
  <si>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</si>
  <si>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</si>
  <si>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</si>
  <si>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</si>
  <si>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</si>
  <si>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</si>
  <si>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</si>
  <si>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</si>
  <si>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</si>
  <si>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</si>
  <si>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</si>
  <si>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</si>
  <si>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</si>
  <si>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</si>
  <si>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</si>
  <si>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</si>
  <si>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</si>
  <si>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</si>
  <si>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</si>
  <si>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</si>
  <si>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</si>
  <si>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</si>
  <si>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</si>
  <si>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</si>
  <si>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</si>
  <si>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</si>
  <si>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</si>
  <si>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</si>
  <si>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</si>
  <si>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</si>
  <si>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</si>
  <si>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</si>
  <si>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</si>
  <si>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</si>
  <si>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</si>
  <si>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</si>
  <si>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</si>
  <si>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</si>
  <si>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</si>
  <si>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</si>
  <si>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</si>
  <si>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</si>
  <si>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</si>
  <si>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</si>
  <si>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</si>
  <si>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</si>
  <si>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</si>
  <si>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</si>
  <si>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</si>
  <si>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</si>
  <si>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</si>
  <si>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</si>
  <si>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</si>
  <si>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</si>
  <si>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</si>
  <si>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</si>
  <si>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</si>
  <si>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</si>
  <si>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</si>
  <si>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</si>
  <si>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</si>
  <si>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</si>
  <si>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</si>
  <si>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</si>
  <si>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</si>
  <si>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</si>
  <si>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</si>
  <si>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</si>
  <si>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</si>
  <si>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</si>
  <si>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</si>
  <si>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</si>
  <si>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</si>
  <si>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</si>
  <si>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</si>
  <si>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</si>
  <si>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</si>
  <si>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</si>
  <si>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</si>
  <si>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</si>
  <si>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</si>
  <si>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</si>
  <si>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</si>
  <si>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</si>
  <si>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</si>
  <si>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</si>
  <si>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</si>
  <si>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</si>
  <si>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</si>
  <si>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</si>
  <si>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</si>
  <si>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</si>
  <si>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</si>
  <si>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</si>
  <si>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</si>
  <si>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</si>
  <si>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</si>
  <si>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</si>
  <si>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</si>
  <si>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</si>
  <si>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</si>
  <si>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</si>
  <si>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</si>
  <si>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</si>
  <si>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</si>
  <si>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</si>
  <si>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</si>
  <si>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</si>
  <si>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</si>
  <si>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</si>
  <si>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</si>
  <si>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</si>
  <si>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</si>
  <si>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</si>
  <si>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</si>
  <si>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</si>
  <si>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</si>
  <si>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</si>
  <si>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</si>
  <si>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</si>
  <si>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</si>
  <si>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</si>
  <si>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</si>
  <si>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</si>
  <si>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</si>
  <si>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</si>
  <si>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</si>
  <si>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</si>
  <si>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</si>
  <si>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</si>
  <si>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</si>
  <si>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</si>
  <si>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</si>
  <si>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</si>
  <si>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</si>
  <si>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</si>
  <si>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</si>
  <si>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</si>
  <si>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</si>
  <si>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</si>
  <si>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</si>
  <si>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</si>
  <si>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</si>
  <si>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</si>
  <si>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</si>
  <si>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</si>
  <si>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</si>
  <si>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</si>
  <si>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</si>
  <si>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</si>
  <si>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</si>
  <si>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</si>
  <si>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</si>
  <si>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</si>
  <si>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</si>
  <si>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</si>
  <si>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</si>
  <si>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</si>
  <si>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</si>
  <si>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</si>
  <si>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</si>
  <si>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</si>
  <si>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</si>
  <si>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</si>
  <si>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</si>
  <si>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</si>
  <si>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</si>
  <si>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</si>
  <si>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</si>
  <si>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</si>
  <si>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</si>
  <si>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</si>
  <si>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</si>
  <si>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</si>
  <si>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</si>
  <si>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</si>
  <si>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</si>
  <si>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</si>
  <si>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</si>
  <si>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</si>
  <si>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</si>
  <si>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</si>
  <si>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</si>
  <si>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</si>
  <si>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</si>
  <si>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</si>
  <si>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</si>
  <si>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</si>
  <si>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</si>
  <si>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</si>
  <si>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</si>
  <si>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</si>
  <si>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</si>
  <si>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</si>
  <si>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</si>
  <si>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</si>
  <si>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</si>
  <si>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</si>
  <si>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</si>
  <si>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</si>
  <si>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</si>
  <si>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</si>
  <si>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</si>
  <si>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</si>
  <si>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</si>
  <si>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</si>
  <si>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</si>
  <si>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</si>
  <si>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</si>
  <si>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</si>
  <si>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</si>
  <si>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</si>
  <si>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</si>
  <si>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</si>
  <si>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</si>
  <si>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</si>
  <si>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</si>
  <si>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</si>
  <si>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</si>
  <si>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</si>
  <si>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</si>
  <si>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</si>
  <si>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</si>
  <si>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</si>
  <si>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</si>
  <si>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</si>
  <si>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</si>
  <si>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</si>
  <si>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</si>
  <si>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</si>
  <si>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</si>
  <si>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</si>
  <si>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</si>
  <si>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</si>
  <si>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</si>
  <si>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</si>
  <si>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</si>
  <si>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</si>
  <si>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</si>
  <si>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</si>
  <si>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</si>
  <si>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</si>
  <si>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</si>
  <si>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</si>
  <si>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</si>
  <si>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</si>
  <si>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</si>
  <si>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</si>
  <si>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</si>
  <si>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</si>
  <si>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</si>
  <si>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</si>
  <si>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</si>
  <si>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</si>
  <si>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</si>
  <si>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</si>
  <si>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</si>
  <si>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</si>
  <si>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</si>
  <si>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</si>
  <si>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</si>
  <si>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</si>
  <si>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</si>
  <si>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</si>
  <si>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</si>
  <si>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</si>
  <si>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</si>
  <si>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</si>
  <si>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</si>
  <si>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</si>
  <si>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</si>
  <si>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</si>
  <si>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</si>
  <si>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</si>
  <si>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</si>
  <si>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</si>
  <si>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</si>
  <si>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</si>
  <si>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</si>
  <si>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</si>
  <si>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</si>
  <si>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</si>
  <si>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</si>
  <si>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</si>
  <si>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</si>
  <si>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</si>
  <si>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</si>
  <si>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</si>
  <si>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</si>
  <si>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</si>
  <si>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</si>
  <si>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</si>
  <si>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</si>
  <si>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</si>
  <si>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</si>
  <si>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</si>
  <si>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</si>
  <si>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</si>
  <si>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</si>
  <si>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</si>
  <si>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</si>
  <si>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</si>
  <si>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</si>
  <si>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</si>
  <si>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</si>
  <si>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</si>
  <si>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</si>
  <si>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</si>
  <si>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</si>
  <si>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</si>
  <si>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</si>
  <si>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</si>
  <si>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</si>
  <si>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</si>
  <si>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</si>
  <si>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</si>
  <si>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</si>
  <si>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</si>
  <si>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</si>
  <si>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</si>
  <si>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</si>
  <si>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</si>
  <si>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</si>
  <si>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</si>
  <si>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</si>
  <si>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</si>
  <si>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</si>
  <si>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</si>
  <si>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</si>
  <si>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</si>
  <si>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</si>
  <si>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</si>
  <si>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</si>
  <si>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</si>
  <si>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</si>
  <si>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</si>
  <si>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</si>
  <si>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</si>
  <si>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</si>
  <si>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</si>
  <si>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</si>
  <si>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</si>
  <si>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</si>
  <si>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</si>
  <si>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</si>
  <si>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</si>
  <si>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</si>
  <si>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</si>
  <si>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</si>
  <si>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</si>
  <si>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</si>
  <si>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</si>
  <si>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</si>
  <si>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</si>
  <si>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</si>
  <si>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</si>
  <si>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</si>
  <si>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</si>
  <si>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</si>
  <si>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</si>
  <si>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</si>
  <si>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</si>
  <si>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</si>
  <si>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</si>
  <si>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</si>
  <si>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</si>
  <si>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</si>
  <si>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</si>
  <si>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</si>
  <si>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</si>
  <si>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</si>
  <si>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</si>
  <si>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</si>
  <si>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</si>
  <si>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</si>
  <si>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</si>
  <si>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</si>
  <si>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</si>
  <si>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</si>
  <si>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</si>
  <si>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</si>
  <si>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</si>
  <si>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</si>
  <si>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</si>
  <si>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</si>
  <si>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</si>
  <si>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</si>
  <si>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</si>
  <si>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</si>
  <si>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</si>
  <si>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</si>
  <si>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</si>
  <si>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</si>
  <si>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</si>
  <si>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</si>
  <si>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</si>
  <si>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</si>
  <si>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</si>
  <si>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</si>
  <si>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</si>
  <si>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</si>
  <si>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</si>
  <si>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</si>
  <si>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</si>
  <si>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</si>
  <si>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</si>
  <si>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</si>
  <si>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</si>
  <si>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</si>
  <si>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</si>
  <si>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</si>
  <si>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</si>
  <si>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</si>
  <si>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</si>
  <si>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</si>
  <si>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</si>
  <si>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</si>
  <si>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</si>
  <si>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</si>
  <si>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</si>
  <si>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</si>
  <si>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</si>
  <si>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</si>
  <si>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</si>
  <si>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</si>
  <si>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</si>
  <si>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</si>
  <si>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</si>
  <si>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</si>
  <si>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</si>
  <si>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</si>
  <si>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</si>
  <si>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</si>
  <si>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</si>
  <si>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</si>
  <si>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</si>
  <si>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</si>
  <si>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</si>
  <si>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</si>
  <si>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</si>
  <si>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</si>
  <si>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</si>
  <si>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</si>
  <si>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</si>
  <si>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</si>
  <si>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</si>
  <si>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</si>
  <si>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</si>
  <si>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</si>
  <si>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</si>
  <si>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</si>
  <si>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</si>
  <si>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</si>
  <si>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</si>
  <si>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</si>
  <si>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</si>
  <si>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</si>
  <si>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</si>
  <si>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</si>
  <si>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</si>
  <si>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</si>
  <si>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</si>
  <si>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</si>
  <si>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</si>
  <si>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</si>
  <si>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</si>
  <si>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</si>
  <si>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</si>
  <si>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</si>
  <si>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</si>
  <si>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</si>
  <si>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</si>
  <si>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</si>
  <si>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</si>
  <si>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</si>
  <si>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</si>
  <si>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</si>
  <si>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</si>
  <si>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</si>
  <si>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</si>
  <si>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</si>
  <si>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</si>
  <si>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</si>
  <si>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</si>
  <si>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</si>
  <si>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</si>
  <si>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</si>
  <si>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</si>
  <si>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</si>
  <si>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</si>
  <si>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</si>
  <si>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</si>
  <si>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</si>
  <si>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</si>
  <si>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</si>
  <si>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</si>
  <si>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</si>
  <si>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</si>
  <si>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</si>
  <si>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</si>
  <si>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</si>
  <si>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</si>
  <si>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</si>
  <si>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</si>
  <si>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</si>
  <si>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</si>
  <si>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</si>
  <si>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</si>
  <si>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</si>
  <si>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</si>
  <si>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</si>
  <si>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</si>
  <si>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</si>
  <si>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</si>
  <si>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</si>
  <si>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</si>
  <si>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</si>
  <si>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</si>
  <si>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</si>
  <si>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</si>
  <si>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</si>
  <si>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</si>
  <si>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</si>
  <si>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</si>
  <si>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</si>
  <si>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</si>
  <si>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</si>
  <si>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</si>
  <si>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</si>
  <si>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</si>
  <si>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</si>
  <si>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</si>
  <si>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</si>
  <si>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</si>
  <si>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</si>
  <si>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</si>
  <si>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</si>
  <si>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</si>
  <si>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</si>
  <si>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</si>
  <si>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</si>
  <si>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</si>
  <si>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</si>
  <si>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</si>
  <si>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</si>
  <si>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</si>
  <si>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</si>
  <si>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</si>
  <si>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</si>
  <si>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</si>
  <si>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</si>
  <si>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</si>
  <si>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</si>
  <si>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</si>
  <si>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</si>
  <si>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</si>
  <si>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</si>
  <si>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</si>
  <si>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</si>
  <si>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</si>
  <si>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</si>
  <si>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</si>
  <si>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</si>
  <si>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</si>
  <si>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</si>
  <si>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</si>
  <si>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</si>
  <si>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</si>
  <si>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</si>
  <si>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</si>
  <si>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</si>
  <si>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</si>
  <si>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</si>
  <si>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</si>
  <si>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</si>
  <si>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</si>
  <si>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</si>
  <si>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</si>
  <si>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</si>
  <si>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</si>
  <si>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</si>
  <si>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</si>
  <si>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</si>
  <si>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</si>
  <si>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</si>
  <si>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</si>
  <si>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</si>
  <si>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</si>
  <si>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</si>
  <si>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</si>
  <si>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</si>
  <si>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</si>
  <si>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</si>
  <si>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</si>
  <si>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</si>
  <si>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</si>
  <si>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</si>
  <si>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</si>
  <si>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</si>
  <si>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</si>
  <si>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</si>
  <si>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</si>
  <si>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</si>
  <si>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</si>
  <si>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</si>
  <si>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</si>
  <si>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</si>
  <si>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</si>
  <si>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</si>
  <si>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</si>
  <si>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</si>
  <si>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</si>
  <si>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</si>
  <si>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</si>
  <si>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</si>
  <si>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</si>
  <si>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</si>
  <si>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</si>
  <si>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</si>
  <si>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</si>
  <si>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</si>
  <si>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</si>
  <si>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</si>
  <si>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</si>
  <si>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</si>
  <si>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</si>
  <si>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</si>
  <si>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</si>
  <si>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</si>
  <si>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</si>
  <si>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</si>
  <si>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</si>
  <si>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</si>
  <si>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</si>
  <si>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</si>
  <si>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</si>
  <si>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</si>
  <si>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</si>
  <si>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</si>
  <si>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</si>
  <si>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</si>
  <si>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</si>
  <si>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</si>
  <si>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</si>
  <si>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</si>
  <si>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</si>
  <si>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</si>
  <si>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</si>
  <si>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</si>
  <si>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</si>
  <si>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</si>
  <si>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</si>
  <si>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</si>
  <si>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</si>
  <si>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</si>
  <si>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</si>
  <si>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</si>
  <si>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</si>
  <si>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</si>
  <si>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</si>
  <si>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</si>
  <si>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</si>
  <si>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</si>
  <si>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</si>
  <si>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</si>
  <si>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</si>
  <si>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</si>
  <si>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</si>
  <si>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</si>
  <si>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</si>
  <si>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</si>
  <si>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</si>
  <si>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</si>
  <si>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</si>
  <si>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</si>
  <si>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</si>
  <si>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</si>
  <si>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</si>
  <si>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</si>
  <si>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</si>
  <si>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</si>
  <si>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</si>
  <si>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</si>
  <si>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</si>
  <si>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</si>
  <si>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</si>
  <si>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</si>
  <si>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</si>
  <si>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</si>
  <si>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</si>
  <si>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</si>
  <si>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</si>
  <si>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</si>
  <si>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</si>
  <si>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</si>
  <si>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</si>
  <si>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</si>
  <si>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</si>
  <si>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</si>
  <si>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</si>
  <si>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</si>
  <si>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</si>
  <si>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</si>
  <si>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</si>
  <si>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</si>
  <si>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</si>
  <si>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</si>
  <si>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</si>
  <si>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</si>
  <si>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</si>
  <si>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</si>
  <si>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</si>
  <si>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</si>
  <si>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</si>
  <si>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</si>
  <si>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</si>
  <si>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</si>
  <si>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</si>
  <si>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</si>
  <si>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</si>
  <si>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</si>
  <si>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</si>
  <si>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</si>
  <si>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</si>
  <si>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</si>
  <si>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</si>
  <si>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</si>
  <si>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</si>
  <si>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</si>
  <si>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</si>
  <si>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</si>
  <si>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</si>
  <si>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</si>
  <si>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</si>
  <si>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</si>
  <si>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</si>
  <si>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</si>
  <si>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</si>
  <si>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</si>
  <si>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</si>
  <si>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</si>
  <si>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</si>
  <si>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</si>
  <si>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</si>
  <si>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</si>
  <si>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</si>
  <si>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</si>
  <si>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</si>
  <si>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</si>
  <si>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</si>
  <si>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</si>
  <si>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</si>
  <si>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</si>
  <si>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</si>
  <si>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</si>
  <si>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</si>
  <si>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</si>
  <si>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</si>
  <si>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</si>
  <si>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</si>
  <si>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</si>
  <si>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</si>
  <si>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</si>
  <si>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</si>
  <si>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</si>
  <si>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</si>
  <si>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</si>
  <si>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</si>
  <si>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</si>
  <si>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</si>
  <si>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</si>
  <si>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</si>
  <si>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</si>
  <si>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</si>
  <si>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</si>
  <si>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</si>
  <si>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</si>
  <si>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</si>
  <si>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</si>
  <si>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</si>
  <si>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</si>
  <si>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</si>
  <si>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</si>
  <si>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</si>
  <si>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</si>
  <si>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</si>
  <si>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</si>
  <si>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</si>
  <si>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</si>
  <si>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</si>
  <si>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</si>
  <si>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</si>
  <si>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</si>
  <si>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</si>
  <si>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</si>
  <si>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</si>
  <si>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</si>
  <si>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</si>
  <si>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</si>
  <si>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</si>
  <si>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</si>
  <si>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</si>
  <si>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</si>
  <si>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</si>
  <si>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</si>
  <si>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</si>
  <si>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</si>
  <si>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</si>
  <si>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</si>
  <si>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</si>
  <si>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</si>
  <si>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</si>
  <si>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</si>
  <si>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</si>
  <si>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</si>
  <si>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</si>
  <si>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</si>
  <si>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</si>
  <si>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</si>
  <si>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</si>
  <si>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</si>
  <si>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</si>
  <si>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</si>
  <si>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</si>
  <si>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</si>
  <si>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</si>
  <si>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</si>
  <si>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</si>
  <si>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</si>
  <si>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</si>
  <si>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</si>
  <si>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</si>
  <si>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</si>
  <si>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</si>
  <si>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</si>
  <si>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</si>
  <si>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</si>
  <si>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</si>
  <si>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</si>
  <si>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</si>
  <si>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</si>
  <si>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</si>
  <si>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</si>
  <si>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</si>
  <si>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</si>
  <si>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</si>
  <si>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</si>
  <si>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</si>
  <si>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</si>
  <si>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</si>
  <si>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</si>
  <si>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</si>
  <si>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</si>
  <si>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</si>
  <si>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</si>
  <si>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</si>
  <si>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</si>
  <si>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</si>
  <si>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</si>
  <si>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</si>
  <si>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</si>
  <si>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</si>
  <si>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</si>
  <si>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</si>
  <si>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</si>
  <si>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</si>
  <si>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</si>
  <si>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</si>
  <si>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</si>
  <si>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</si>
  <si>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</si>
  <si>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</si>
  <si>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</si>
  <si>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</si>
  <si>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</si>
  <si>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</si>
  <si>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</si>
  <si>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</si>
  <si>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</si>
  <si>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</si>
  <si>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</si>
  <si>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</si>
  <si>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</si>
  <si>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</si>
  <si>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</si>
  <si>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</si>
  <si>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</si>
  <si>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</si>
  <si>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</si>
  <si>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</si>
  <si>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</si>
  <si>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</si>
  <si>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</si>
  <si>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</si>
  <si>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</si>
  <si>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</si>
  <si>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</si>
  <si>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</si>
  <si>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</si>
  <si>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</si>
  <si>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</si>
  <si>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</si>
  <si>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</si>
  <si>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</si>
  <si>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</si>
  <si>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</si>
  <si>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</si>
  <si>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</si>
  <si>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</si>
  <si>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</si>
  <si>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</si>
  <si>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</si>
  <si>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</si>
  <si>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</si>
  <si>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</si>
  <si>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</si>
  <si>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</si>
  <si>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</si>
  <si>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</si>
  <si>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</si>
  <si>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</si>
  <si>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</si>
  <si>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</si>
  <si>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</si>
  <si>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</si>
  <si>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</si>
  <si>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</si>
  <si>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</si>
  <si>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</si>
  <si>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</si>
  <si>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</si>
  <si>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</si>
  <si>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</si>
  <si>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</si>
  <si>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</si>
  <si>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</si>
  <si>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</si>
  <si>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</si>
  <si>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</si>
  <si>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</si>
  <si>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</si>
  <si>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</si>
  <si>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</si>
  <si>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</si>
  <si>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</si>
  <si>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</si>
  <si>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</si>
  <si>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</si>
  <si>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</si>
  <si>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</si>
  <si>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</si>
  <si>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</si>
  <si>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</si>
  <si>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</si>
  <si>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</si>
  <si>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</si>
  <si>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</si>
  <si>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</si>
  <si>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</si>
  <si>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</si>
  <si>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</si>
  <si>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</si>
  <si>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</si>
  <si>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</si>
  <si>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</si>
  <si>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</si>
  <si>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</si>
  <si>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</si>
  <si>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</si>
  <si>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</si>
  <si>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</si>
  <si>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</si>
  <si>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</si>
  <si>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</si>
  <si>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</si>
  <si>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</si>
  <si>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</si>
  <si>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</si>
  <si>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</si>
  <si>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</si>
  <si>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</si>
  <si>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</si>
  <si>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</si>
  <si>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</si>
  <si>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</si>
  <si>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</si>
  <si>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</si>
  <si>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</si>
  <si>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</si>
  <si>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</si>
  <si>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</si>
  <si>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</si>
  <si>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</si>
  <si>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</si>
  <si>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</si>
  <si>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</si>
  <si>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</si>
  <si>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</si>
  <si>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</si>
  <si>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</si>
  <si>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</si>
  <si>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</si>
  <si>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</si>
  <si>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</si>
  <si>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</si>
  <si>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</si>
  <si>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</si>
  <si>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</si>
  <si>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</si>
  <si>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</si>
  <si>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</si>
  <si>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</si>
  <si>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</si>
  <si>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</si>
  <si>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</si>
  <si>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</si>
  <si>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</si>
  <si>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</si>
  <si>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</si>
  <si>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</si>
  <si>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</si>
  <si>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</si>
  <si>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</si>
  <si>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</si>
  <si>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</si>
  <si>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</si>
  <si>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</si>
  <si>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</si>
  <si>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</si>
  <si>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</si>
  <si>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</si>
  <si>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</si>
  <si>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</si>
  <si>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</si>
  <si>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</si>
  <si>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</si>
  <si>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</si>
  <si>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</si>
  <si>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</si>
  <si>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</si>
  <si>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</si>
  <si>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</si>
  <si>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</si>
  <si>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</si>
  <si>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</si>
  <si>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</si>
  <si>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</si>
  <si>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</si>
  <si>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</si>
  <si>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</si>
  <si>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</si>
  <si>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</si>
  <si>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</si>
  <si>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</si>
  <si>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</si>
  <si>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</si>
  <si>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</si>
  <si>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</si>
  <si>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</si>
  <si>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</si>
  <si>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</si>
  <si>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</si>
  <si>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</si>
  <si>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</si>
  <si>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</si>
  <si>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</si>
  <si>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</si>
  <si>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</si>
  <si>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</si>
  <si>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</si>
  <si>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</si>
  <si>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</si>
  <si>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</si>
  <si>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</si>
  <si>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</si>
  <si>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</si>
  <si>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</si>
  <si>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</si>
  <si>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</si>
  <si>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</si>
  <si>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</si>
  <si>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</si>
  <si>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</si>
  <si>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</si>
  <si>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</si>
  <si>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</si>
  <si>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</si>
  <si>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</si>
  <si>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</si>
  <si>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</si>
  <si>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</si>
  <si>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</si>
  <si>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</si>
  <si>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</si>
  <si>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</si>
  <si>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</si>
  <si>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</si>
  <si>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</si>
  <si>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</si>
  <si>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</si>
  <si>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</si>
  <si>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</si>
  <si>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</si>
  <si>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</si>
  <si>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</si>
  <si>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</si>
  <si>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</si>
  <si>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</si>
  <si>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</si>
  <si>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</si>
  <si>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</si>
  <si>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</si>
  <si>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</si>
  <si>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</si>
  <si>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</si>
  <si>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</si>
  <si>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</si>
  <si>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</si>
  <si>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</si>
  <si>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</si>
  <si>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</si>
  <si>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</si>
  <si>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</si>
  <si>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</si>
  <si>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</si>
  <si>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</si>
  <si>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</si>
  <si>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</si>
  <si>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</si>
  <si>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</si>
  <si>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</si>
  <si>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</si>
  <si>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</si>
  <si>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</si>
  <si>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</si>
  <si>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</si>
  <si>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</si>
  <si>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</si>
  <si>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</si>
  <si>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</si>
  <si>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</si>
  <si>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</si>
  <si>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</si>
  <si>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</si>
  <si>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</si>
  <si>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</si>
  <si>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</si>
  <si>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</si>
  <si>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</si>
  <si>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</si>
  <si>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</si>
  <si>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</si>
  <si>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</si>
  <si>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</si>
  <si>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</si>
  <si>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</si>
  <si>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</si>
  <si>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</si>
  <si>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</si>
  <si>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</si>
  <si>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</si>
  <si>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</si>
  <si>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</si>
  <si>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</si>
  <si>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</si>
  <si>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</si>
  <si>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</si>
  <si>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</si>
  <si>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</si>
  <si>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</si>
  <si>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</si>
  <si>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</si>
  <si>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</si>
  <si>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</si>
  <si>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</si>
  <si>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</si>
  <si>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</si>
  <si>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</si>
  <si>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</si>
  <si>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</si>
  <si>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</si>
  <si>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</si>
  <si>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</si>
  <si>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</si>
  <si>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</si>
  <si>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</si>
  <si>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</si>
  <si>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</si>
  <si>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</si>
  <si>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</si>
  <si>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</si>
  <si>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</si>
  <si>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</si>
  <si>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</si>
  <si>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</si>
  <si>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</si>
  <si>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</si>
  <si>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</si>
  <si>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</si>
  <si>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</si>
  <si>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</si>
  <si>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</si>
  <si>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</si>
  <si>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</si>
  <si>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</si>
  <si>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</si>
  <si>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</si>
  <si>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</si>
  <si>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</si>
  <si>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</si>
  <si>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</si>
  <si>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</si>
  <si>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</si>
  <si>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</si>
  <si>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</si>
  <si>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</si>
  <si>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</si>
  <si>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</si>
  <si>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</si>
  <si>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</si>
  <si>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</si>
  <si>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</si>
  <si>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</si>
  <si>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</si>
  <si>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</si>
  <si>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</si>
  <si>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</si>
  <si>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</si>
  <si>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</si>
  <si>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</si>
  <si>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</si>
  <si>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</si>
  <si>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</si>
  <si>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</si>
  <si>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</si>
  <si>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</si>
  <si>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</si>
  <si>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</si>
  <si>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</si>
  <si>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</si>
  <si>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</si>
  <si>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</si>
  <si>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</si>
  <si>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</si>
  <si>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</si>
  <si>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</si>
  <si>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</si>
  <si>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</si>
  <si>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</si>
  <si>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</si>
  <si>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</si>
  <si>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</si>
  <si>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</si>
  <si>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</si>
  <si>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</si>
  <si>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</si>
  <si>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</si>
  <si>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</si>
  <si>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</si>
  <si>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</si>
  <si>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</si>
  <si>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</si>
  <si>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</si>
  <si>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</si>
  <si>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</si>
  <si>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</si>
  <si>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</si>
  <si>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</si>
  <si>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</si>
  <si>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</si>
  <si>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</si>
  <si>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</si>
  <si>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</si>
  <si>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</si>
  <si>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</si>
  <si>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</si>
  <si>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</si>
  <si>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</si>
  <si>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</si>
  <si>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</si>
  <si>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</si>
  <si>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</si>
  <si>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</si>
  <si>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</si>
  <si>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</si>
  <si>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</si>
  <si>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</si>
  <si>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</si>
  <si>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</si>
  <si>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</si>
  <si>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</si>
  <si>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</si>
  <si>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</si>
  <si>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</si>
  <si>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</si>
  <si>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</si>
  <si>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</si>
  <si>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</si>
  <si>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</si>
  <si>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</si>
  <si>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</si>
  <si>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</si>
  <si>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</si>
  <si>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</si>
  <si>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</si>
  <si>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</si>
  <si>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</si>
  <si>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</si>
  <si>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</si>
  <si>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</si>
  <si>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</si>
  <si>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</si>
  <si>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</si>
  <si>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</si>
  <si>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</si>
  <si>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</si>
  <si>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</si>
  <si>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</si>
  <si>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</si>
  <si>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</si>
  <si>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</si>
  <si>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</si>
  <si>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</si>
  <si>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</si>
  <si>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</si>
  <si>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</si>
  <si>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</si>
  <si>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</si>
  <si>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</si>
  <si>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</si>
  <si>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</si>
  <si>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</si>
  <si>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</si>
  <si>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</si>
  <si>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</si>
  <si>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</si>
  <si>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</si>
  <si>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</si>
  <si>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</si>
  <si>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</si>
  <si>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</si>
  <si>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</si>
  <si>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</si>
  <si>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</si>
  <si>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</si>
  <si>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</si>
  <si>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</si>
  <si>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</si>
  <si>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</si>
  <si>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</si>
  <si>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</si>
  <si>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</si>
  <si>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</si>
  <si>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</si>
  <si>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</si>
  <si>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</si>
  <si>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</si>
  <si>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</si>
  <si>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</si>
  <si>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</si>
  <si>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</si>
  <si>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</si>
  <si>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</si>
  <si>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</si>
  <si>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</si>
  <si>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</si>
  <si>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</si>
  <si>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</si>
  <si>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</si>
  <si>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</si>
  <si>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</si>
  <si>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</si>
  <si>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</si>
  <si>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</si>
  <si>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</si>
  <si>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</si>
  <si>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</si>
  <si>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</si>
  <si>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</si>
  <si>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</si>
  <si>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</si>
  <si>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</si>
  <si>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</si>
  <si>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</si>
  <si>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</si>
  <si>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</si>
  <si>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</si>
  <si>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</si>
  <si>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</si>
  <si>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</si>
  <si>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</si>
  <si>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</si>
  <si>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</si>
  <si>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</si>
  <si>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</si>
  <si>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</si>
  <si>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</si>
  <si>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</si>
  <si>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</si>
  <si>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</si>
  <si>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</si>
  <si>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</si>
  <si>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</si>
  <si>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</si>
  <si>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</si>
  <si>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</si>
  <si>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</si>
  <si>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</si>
  <si>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</si>
  <si>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</si>
  <si>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</si>
  <si>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</si>
  <si>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</si>
  <si>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</si>
  <si>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</si>
  <si>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</si>
  <si>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</si>
  <si>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</si>
  <si>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</si>
  <si>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</si>
  <si>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</si>
  <si>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</si>
  <si>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</si>
  <si>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</si>
  <si>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</si>
  <si>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</si>
  <si>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</si>
  <si>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</si>
  <si>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</si>
  <si>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</si>
  <si>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</si>
  <si>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</si>
  <si>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</si>
  <si>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</si>
  <si>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</si>
  <si>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</si>
  <si>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</si>
  <si>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</si>
  <si>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</si>
  <si>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</si>
  <si>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</si>
  <si>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</si>
  <si>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</si>
  <si>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</si>
  <si>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</si>
  <si>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</si>
  <si>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</si>
  <si>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</si>
  <si>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</si>
  <si>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</si>
  <si>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</si>
  <si>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</si>
  <si>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</si>
  <si>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</si>
  <si>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</si>
  <si>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</si>
  <si>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</si>
  <si>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</si>
  <si>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</si>
  <si>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</si>
  <si>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</si>
  <si>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</si>
  <si>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</si>
  <si>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</si>
  <si>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</si>
  <si>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</si>
  <si>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</si>
  <si>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</si>
  <si>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</si>
  <si>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</si>
  <si>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</si>
  <si>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</si>
  <si>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</si>
  <si>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</si>
  <si>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</si>
  <si>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</si>
  <si>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</si>
  <si>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</si>
  <si>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</si>
  <si>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</si>
  <si>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</si>
  <si>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</si>
  <si>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</si>
  <si>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</si>
  <si>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</si>
  <si>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</si>
  <si>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</si>
  <si>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</si>
  <si>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</si>
  <si>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</si>
  <si>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</si>
  <si>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</si>
  <si>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</si>
  <si>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</si>
  <si>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</si>
  <si>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</si>
  <si>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</si>
  <si>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</si>
  <si>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</si>
  <si>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</si>
  <si>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</si>
  <si>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</si>
  <si>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</si>
  <si>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</si>
  <si>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</si>
  <si>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</si>
  <si>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</si>
  <si>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</si>
  <si>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</si>
  <si>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</si>
  <si>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</si>
  <si>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</si>
  <si>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</si>
  <si>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</si>
  <si>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</si>
  <si>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</si>
  <si>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</si>
  <si>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</si>
  <si>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</si>
  <si>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</si>
  <si>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</si>
  <si>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</si>
  <si>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</si>
  <si>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</si>
  <si>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</si>
  <si>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</si>
  <si>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</si>
  <si>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</si>
  <si>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</si>
  <si>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</si>
  <si>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</si>
  <si>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</si>
  <si>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</si>
  <si>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</si>
  <si>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</si>
  <si>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</si>
  <si>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</si>
  <si>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</si>
  <si>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</si>
  <si>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</si>
  <si>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</si>
  <si>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</si>
  <si>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</si>
  <si>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</si>
  <si>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</si>
  <si>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</si>
  <si>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</si>
  <si>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</si>
  <si>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</si>
  <si>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</si>
  <si>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</si>
  <si>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</si>
  <si>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</si>
  <si>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</si>
  <si>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</si>
  <si>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</si>
  <si>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</si>
  <si>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</si>
  <si>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</si>
  <si>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</si>
  <si>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</si>
  <si>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</si>
  <si>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</si>
  <si>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</si>
  <si>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</si>
  <si>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</si>
  <si>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</si>
  <si>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</si>
  <si>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</si>
  <si>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</si>
  <si>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</si>
  <si>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</si>
  <si>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</si>
  <si>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</si>
  <si>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</si>
  <si>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</si>
  <si>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</si>
  <si>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</si>
  <si>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</si>
  <si>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</si>
  <si>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</si>
  <si>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</si>
  <si>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</si>
  <si>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</si>
  <si>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</si>
  <si>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</si>
  <si>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</si>
  <si>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</si>
  <si>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</si>
  <si>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</si>
  <si>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</si>
  <si>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</si>
  <si>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</si>
  <si>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</si>
  <si>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</si>
  <si>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</si>
  <si>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</si>
  <si>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</si>
  <si>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</si>
  <si>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</si>
  <si>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</si>
  <si>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</si>
  <si>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</si>
  <si>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</si>
  <si>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</si>
  <si>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</si>
  <si>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</si>
  <si>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</si>
  <si>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</si>
  <si>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</si>
  <si>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</si>
  <si>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</si>
  <si>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</si>
  <si>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</si>
  <si>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</si>
  <si>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</si>
  <si>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</si>
  <si>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</si>
  <si>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</si>
  <si>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</si>
  <si>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</si>
  <si>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</si>
  <si>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</si>
  <si>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</si>
  <si>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</si>
  <si>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</si>
  <si>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</si>
  <si>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</si>
  <si>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</si>
  <si>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</si>
  <si>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</si>
  <si>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</si>
  <si>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</si>
  <si>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</si>
  <si>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</si>
  <si>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</si>
  <si>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</si>
  <si>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</si>
  <si>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</si>
  <si>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</si>
  <si>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</si>
  <si>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</si>
  <si>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</si>
  <si>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</si>
  <si>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</si>
  <si>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</si>
  <si>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</si>
  <si>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</si>
  <si>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</si>
  <si>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</si>
  <si>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</si>
  <si>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</si>
  <si>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</si>
  <si>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</si>
  <si>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</si>
  <si>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</si>
  <si>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</si>
  <si>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</si>
  <si>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</si>
  <si>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</si>
  <si>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</si>
  <si>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</si>
  <si>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</si>
  <si>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</si>
  <si>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</si>
  <si>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</si>
  <si>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</si>
  <si>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</si>
  <si>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</si>
  <si>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</si>
  <si>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</si>
  <si>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</si>
  <si>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</si>
  <si>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</si>
  <si>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</si>
  <si>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</si>
  <si>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</si>
  <si>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</si>
  <si>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</si>
  <si>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</si>
  <si>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</si>
  <si>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</si>
  <si>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</si>
  <si>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</si>
  <si>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</si>
  <si>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</si>
  <si>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</si>
  <si>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</si>
  <si>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</si>
  <si>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</si>
  <si>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</si>
  <si>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</si>
  <si>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</si>
  <si>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</si>
  <si>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</si>
  <si>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</si>
  <si>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</si>
  <si>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</si>
  <si>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</si>
  <si>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</si>
  <si>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</si>
  <si>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</si>
  <si>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</si>
  <si>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</si>
  <si>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</si>
  <si>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</si>
  <si>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</si>
  <si>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</si>
  <si>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</si>
  <si>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</si>
  <si>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</si>
  <si>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</si>
  <si>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</si>
  <si>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</si>
  <si>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</si>
  <si>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</si>
  <si>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</si>
  <si>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</si>
  <si>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</si>
  <si>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</si>
  <si>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</si>
  <si>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</si>
  <si>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</si>
  <si>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</si>
  <si>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</si>
  <si>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</si>
  <si>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</si>
  <si>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</si>
  <si>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</si>
  <si>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</si>
  <si>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</si>
  <si>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</si>
  <si>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</si>
  <si>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</si>
  <si>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</si>
  <si>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</si>
  <si>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</si>
  <si>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</si>
  <si>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</si>
  <si>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</si>
  <si>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</si>
  <si>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</si>
  <si>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</si>
  <si>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</si>
  <si>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</si>
  <si>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</si>
  <si>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</si>
  <si>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</si>
  <si>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</si>
  <si>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</si>
  <si>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</si>
  <si>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</si>
  <si>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</si>
  <si>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</si>
  <si>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</si>
  <si>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</si>
  <si>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</si>
  <si>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</si>
  <si>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</si>
  <si>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</si>
  <si>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</si>
  <si>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</si>
  <si>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</si>
  <si>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</si>
  <si>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</si>
  <si>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</si>
  <si>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</si>
  <si>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</si>
  <si>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</si>
  <si>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</si>
  <si>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</si>
  <si>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</si>
  <si>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</si>
  <si>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</si>
  <si>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</si>
  <si>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</si>
  <si>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</si>
  <si>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</si>
  <si>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</si>
  <si>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</si>
  <si>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</si>
  <si>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</si>
  <si>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</si>
  <si>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</si>
  <si>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</si>
  <si>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</si>
  <si>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</si>
  <si>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</si>
  <si>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</si>
  <si>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</si>
  <si>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</si>
  <si>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</si>
  <si>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</si>
  <si>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</si>
  <si>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</si>
  <si>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</si>
  <si>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</si>
  <si>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</si>
  <si>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</si>
  <si>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</si>
  <si>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</si>
  <si>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</si>
  <si>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</si>
  <si>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</si>
  <si>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</si>
  <si>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</si>
  <si>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</si>
  <si>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</si>
  <si>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</si>
  <si>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</si>
  <si>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</si>
  <si>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</si>
  <si>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</si>
  <si>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</si>
  <si>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</si>
  <si>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</si>
  <si>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</si>
  <si>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</si>
  <si>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</si>
  <si>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</si>
  <si>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</si>
  <si>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</si>
  <si>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</si>
  <si>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</si>
  <si>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</si>
  <si>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</si>
  <si>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</si>
  <si>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</si>
  <si>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</si>
  <si>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</si>
  <si>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</si>
  <si>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</si>
  <si>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</si>
  <si>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</si>
  <si>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</si>
  <si>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</si>
  <si>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</si>
  <si>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</si>
  <si>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</si>
  <si>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</si>
  <si>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</si>
  <si>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</si>
  <si>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</si>
  <si>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</si>
  <si>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</si>
  <si>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</si>
  <si>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</si>
  <si>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</si>
  <si>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</si>
  <si>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</si>
  <si>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</si>
  <si>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</si>
  <si>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</si>
  <si>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</si>
  <si>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</si>
  <si>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</si>
  <si>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</si>
  <si>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</si>
  <si>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</si>
  <si>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</si>
  <si>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</si>
  <si>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</si>
  <si>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</si>
  <si>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</si>
  <si>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</si>
  <si>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</si>
  <si>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</si>
  <si>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</si>
  <si>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</si>
  <si>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</si>
  <si>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</si>
  <si>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</si>
  <si>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</si>
  <si>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</si>
  <si>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</si>
  <si>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</si>
  <si>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</si>
  <si>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</si>
  <si>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</si>
  <si>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</si>
  <si>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</si>
  <si>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</si>
  <si>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</si>
  <si>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</si>
  <si>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</si>
  <si>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</si>
  <si>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</si>
  <si>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</si>
  <si>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</si>
  <si>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</si>
  <si>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</si>
  <si>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</si>
  <si>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</si>
  <si>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</si>
  <si>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</si>
  <si>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</si>
  <si>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</si>
  <si>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</si>
  <si>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</si>
  <si>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</si>
  <si>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</si>
  <si>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</si>
  <si>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</si>
  <si>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</si>
  <si>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</si>
  <si>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</si>
  <si>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</si>
  <si>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</si>
  <si>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</si>
  <si>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</si>
  <si>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</si>
  <si>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</si>
  <si>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</si>
  <si>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</si>
  <si>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</si>
  <si>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</si>
  <si>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</si>
  <si>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</si>
  <si>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</si>
  <si>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</si>
  <si>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</si>
  <si>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</si>
  <si>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</si>
  <si>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</si>
  <si>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</si>
  <si>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</si>
  <si>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</si>
  <si>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</si>
  <si>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</si>
  <si>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</si>
  <si>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</si>
  <si>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</si>
  <si>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</si>
  <si>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</si>
  <si>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</si>
  <si>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</si>
  <si>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</si>
  <si>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</si>
  <si>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</si>
  <si>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</si>
  <si>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</si>
  <si>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</si>
  <si>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</si>
  <si>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</si>
  <si>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</si>
  <si>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</si>
  <si>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</si>
  <si>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</si>
  <si>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</si>
  <si>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</si>
  <si>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</si>
  <si>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</si>
  <si>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</si>
  <si>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</si>
  <si>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</si>
  <si>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</si>
  <si>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</si>
  <si>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</si>
  <si>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</si>
  <si>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</si>
  <si>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</si>
  <si>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</si>
  <si>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</si>
  <si>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</si>
  <si>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</si>
  <si>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</si>
  <si>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</si>
  <si>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</si>
  <si>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</si>
  <si>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</si>
  <si>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</si>
  <si>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</si>
  <si>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</si>
  <si>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</si>
  <si>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</si>
  <si>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</si>
  <si>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</si>
  <si>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</si>
  <si>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</si>
  <si>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</si>
  <si>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</si>
  <si>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</si>
  <si>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</si>
  <si>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</si>
  <si>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</si>
  <si>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</si>
  <si>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</si>
  <si>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</si>
  <si>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</si>
  <si>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</si>
  <si>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</si>
  <si>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</si>
  <si>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</si>
  <si>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</si>
  <si>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</si>
  <si>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</si>
  <si>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</si>
  <si>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</si>
  <si>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</si>
  <si>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</si>
  <si>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</si>
  <si>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</si>
  <si>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</si>
  <si>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</si>
  <si>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</si>
  <si>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</si>
  <si>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</si>
  <si>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</si>
  <si>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</si>
  <si>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</si>
  <si>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</si>
  <si>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</si>
  <si>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</si>
  <si>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</si>
  <si>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</si>
  <si>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</si>
  <si>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</si>
  <si>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</si>
  <si>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</si>
  <si>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</si>
  <si>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</si>
  <si>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</si>
  <si>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</si>
  <si>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</si>
  <si>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</si>
  <si>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</si>
  <si>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</si>
  <si>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</si>
  <si>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</si>
  <si>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</si>
  <si>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</si>
  <si>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</si>
  <si>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</si>
  <si>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</si>
  <si>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</si>
  <si>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</si>
  <si>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</si>
  <si>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</si>
  <si>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</si>
  <si>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</si>
  <si>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</si>
  <si>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</si>
  <si>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</si>
  <si>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</si>
  <si>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</si>
  <si>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</si>
  <si>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</si>
  <si>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</si>
  <si>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</si>
  <si>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</si>
  <si>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</si>
  <si>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</si>
  <si>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</si>
  <si>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</si>
  <si>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</si>
  <si>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</si>
  <si>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</si>
  <si>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</si>
  <si>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</si>
  <si>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</si>
  <si>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</si>
  <si>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</si>
  <si>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</si>
  <si>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</si>
  <si>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</si>
  <si>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</si>
  <si>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</si>
  <si>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</si>
  <si>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</si>
  <si>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</si>
  <si>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</si>
  <si>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</si>
  <si>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</si>
  <si>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</si>
  <si>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</si>
  <si>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</si>
  <si>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</si>
  <si>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</si>
  <si>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</si>
  <si>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</si>
  <si>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</si>
  <si>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</si>
  <si>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</si>
  <si>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</si>
  <si>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</si>
  <si>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</si>
  <si>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</si>
  <si>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</si>
  <si>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</si>
  <si>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</si>
  <si>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</si>
  <si>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</si>
  <si>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</si>
  <si>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</si>
  <si>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</si>
  <si>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</si>
  <si>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</si>
  <si>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</si>
  <si>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</si>
  <si>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</si>
  <si>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</si>
  <si>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</si>
  <si>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</si>
  <si>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</si>
  <si>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</si>
  <si>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</si>
  <si>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</si>
  <si>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</si>
  <si>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</si>
  <si>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</si>
  <si>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</si>
  <si>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</si>
  <si>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</si>
  <si>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</si>
  <si>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</si>
  <si>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</si>
  <si>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</si>
  <si>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</si>
  <si>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</si>
  <si>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</si>
  <si>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</si>
  <si>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</si>
  <si>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</si>
  <si>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</si>
  <si>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</si>
  <si>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</si>
  <si>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</si>
  <si>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</si>
  <si>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</si>
  <si>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</si>
  <si>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</si>
  <si>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</si>
  <si>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</si>
  <si>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</si>
  <si>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</si>
  <si>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</si>
  <si>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</si>
  <si>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</si>
  <si>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</si>
  <si>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</si>
  <si>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</si>
  <si>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</si>
  <si>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</si>
  <si>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</si>
  <si>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</si>
  <si>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</si>
  <si>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</si>
  <si>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</si>
  <si>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</si>
  <si>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</si>
  <si>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</si>
  <si>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</si>
  <si>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</si>
  <si>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</si>
  <si>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</si>
  <si>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</si>
  <si>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</si>
  <si>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</si>
  <si>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</si>
  <si>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</si>
  <si>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</si>
  <si>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</si>
  <si>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</si>
  <si>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</si>
  <si>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</si>
  <si>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</si>
  <si>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</si>
  <si>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</si>
  <si>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</si>
  <si>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</si>
  <si>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</si>
  <si>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</si>
  <si>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</si>
  <si>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</si>
  <si>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</si>
  <si>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</si>
  <si>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</si>
  <si>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</si>
  <si>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</si>
  <si>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</si>
  <si>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</si>
  <si>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</si>
  <si>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</si>
  <si>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</si>
  <si>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</si>
  <si>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</si>
  <si>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</si>
  <si>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</si>
  <si>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</si>
  <si>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</si>
  <si>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</si>
  <si>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</si>
  <si>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</si>
  <si>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</si>
  <si>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</si>
  <si>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</si>
  <si>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</si>
  <si>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</si>
  <si>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</si>
  <si>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</si>
  <si>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</si>
  <si>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</si>
  <si>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</si>
  <si>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</si>
  <si>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</si>
  <si>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</si>
  <si>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</si>
  <si>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</si>
  <si>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</si>
  <si>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</si>
  <si>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</si>
  <si>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</si>
  <si>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</si>
  <si>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</si>
  <si>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</si>
  <si>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</si>
  <si>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</si>
  <si>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</si>
  <si>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</si>
  <si>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</si>
  <si>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</si>
  <si>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</si>
  <si>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</si>
  <si>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</si>
  <si>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</si>
  <si>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</si>
  <si>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</si>
  <si>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</si>
  <si>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</si>
  <si>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</si>
  <si>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</si>
  <si>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</si>
  <si>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</si>
  <si>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</si>
  <si>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</si>
  <si>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</si>
  <si>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</si>
  <si>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</si>
  <si>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</si>
  <si>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</si>
  <si>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</si>
  <si>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</si>
  <si>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</si>
  <si>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</si>
  <si>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</si>
  <si>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</si>
  <si>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</si>
  <si>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</si>
  <si>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</si>
  <si>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</si>
  <si>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</si>
  <si>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</si>
  <si>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</si>
  <si>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</si>
  <si>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</si>
  <si>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</si>
  <si>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</si>
  <si>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</si>
  <si>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</si>
  <si>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</si>
  <si>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</si>
  <si>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</si>
  <si>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</si>
  <si>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</si>
  <si>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</si>
  <si>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</si>
  <si>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</si>
  <si>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</si>
  <si>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</si>
  <si>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</si>
  <si>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</si>
  <si>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</si>
  <si>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</si>
  <si>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</si>
  <si>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</si>
  <si>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</si>
  <si>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</si>
  <si>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</si>
  <si>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</si>
  <si>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</si>
  <si>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</si>
  <si>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</si>
  <si>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</si>
  <si>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</si>
  <si>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</si>
  <si>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</si>
  <si>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</si>
  <si>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</si>
  <si>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</si>
  <si>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</si>
  <si>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</si>
  <si>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</si>
  <si>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</si>
  <si>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</si>
  <si>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</si>
  <si>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</si>
  <si>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</si>
  <si>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</si>
  <si>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</si>
  <si>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</si>
  <si>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</si>
  <si>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</si>
  <si>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</si>
  <si>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</si>
  <si>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</si>
  <si>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</si>
  <si>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</si>
  <si>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</si>
  <si>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</si>
  <si>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</si>
  <si>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</si>
  <si>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</si>
  <si>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</si>
  <si>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</si>
  <si>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</si>
  <si>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</si>
  <si>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</si>
  <si>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</si>
  <si>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</si>
  <si>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</si>
  <si>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</si>
  <si>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</si>
  <si>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</si>
  <si>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</si>
  <si>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</si>
  <si>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</si>
  <si>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</si>
  <si>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</si>
  <si>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</si>
  <si>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</si>
  <si>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</si>
  <si>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</si>
  <si>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</si>
  <si>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</si>
  <si>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</si>
  <si>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</si>
  <si>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</si>
  <si>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</si>
  <si>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</si>
  <si>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</si>
  <si>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</si>
  <si>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</si>
  <si>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</si>
  <si>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</si>
  <si>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</si>
  <si>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</si>
  <si>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</si>
  <si>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</si>
  <si>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</si>
  <si>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</si>
  <si>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</si>
  <si>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</si>
  <si>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</si>
  <si>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</si>
  <si>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</si>
  <si>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</si>
  <si>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</si>
  <si>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</si>
  <si>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</si>
  <si>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</si>
  <si>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</si>
  <si>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</si>
  <si>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</si>
  <si>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</si>
  <si>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</si>
  <si>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</si>
  <si>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</si>
  <si>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</si>
  <si>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</si>
  <si>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</si>
  <si>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</si>
  <si>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</si>
  <si>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</si>
  <si>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</si>
  <si>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</si>
  <si>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</si>
  <si>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</si>
  <si>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</si>
  <si>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</si>
  <si>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</si>
  <si>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</si>
  <si>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</si>
  <si>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</si>
  <si>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</si>
  <si>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</si>
  <si>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</si>
  <si>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</si>
  <si>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</si>
  <si>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</si>
  <si>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</si>
  <si>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</si>
  <si>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</si>
  <si>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</si>
  <si>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</si>
  <si>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</si>
  <si>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</si>
  <si>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</si>
  <si>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</si>
  <si>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</si>
  <si>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</si>
  <si>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</si>
  <si>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</si>
  <si>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</si>
  <si>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</si>
  <si>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</si>
  <si>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</si>
  <si>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</si>
  <si>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</si>
  <si>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</si>
  <si>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</si>
  <si>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</si>
  <si>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</si>
  <si>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</si>
  <si>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</si>
  <si>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</si>
  <si>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</si>
  <si>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</si>
  <si>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</si>
  <si>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</si>
  <si>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</si>
  <si>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</si>
  <si>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</si>
  <si>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</si>
  <si>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</si>
  <si>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</si>
  <si>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</si>
  <si>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</si>
  <si>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</si>
  <si>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</si>
  <si>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</si>
  <si>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</si>
  <si>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</si>
  <si>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</si>
  <si>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</si>
  <si>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</si>
  <si>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</si>
  <si>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</si>
  <si>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</si>
  <si>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</si>
  <si>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</si>
  <si>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</si>
  <si>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</si>
  <si>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</si>
  <si>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</si>
  <si>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</si>
  <si>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</si>
  <si>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</si>
  <si>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</si>
  <si>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</si>
  <si>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</si>
  <si>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</si>
  <si>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</si>
  <si>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</si>
  <si>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</si>
  <si>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</si>
  <si>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</si>
  <si>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</si>
  <si>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</si>
  <si>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</si>
  <si>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</si>
  <si>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</si>
  <si>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</si>
  <si>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</si>
  <si>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</si>
  <si>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</si>
  <si>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</si>
  <si>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</si>
  <si>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</si>
  <si>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</si>
  <si>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</si>
  <si>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</si>
  <si>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</si>
  <si>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</si>
  <si>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</si>
  <si>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</si>
  <si>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</si>
  <si>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</si>
  <si>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</si>
  <si>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</si>
  <si>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</si>
  <si>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</si>
  <si>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</si>
  <si>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</si>
  <si>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</si>
  <si>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</si>
  <si>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</si>
  <si>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</si>
  <si>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</si>
  <si>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</si>
  <si>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</si>
  <si>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</si>
  <si>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</si>
  <si>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</si>
  <si>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</si>
  <si>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</si>
  <si>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</si>
  <si>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</si>
  <si>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</si>
  <si>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</si>
  <si>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</si>
  <si>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</si>
  <si>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</si>
  <si>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</si>
  <si>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</si>
  <si>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</si>
  <si>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</si>
  <si>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</si>
  <si>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</si>
  <si>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</si>
  <si>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</si>
  <si>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</si>
  <si>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</si>
  <si>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</si>
  <si>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</si>
  <si>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</si>
  <si>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</si>
  <si>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</si>
  <si>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</si>
  <si>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</si>
  <si>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</si>
  <si>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</si>
  <si>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</si>
  <si>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</si>
  <si>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</si>
  <si>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</si>
  <si>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</si>
  <si>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</si>
  <si>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</si>
  <si>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</si>
  <si>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</si>
  <si>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</si>
  <si>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</si>
  <si>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</si>
  <si>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</si>
  <si>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</si>
  <si>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</si>
  <si>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</si>
  <si>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</si>
  <si>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</si>
  <si>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</si>
  <si>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</si>
  <si>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</si>
  <si>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</si>
  <si>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</si>
  <si>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</si>
  <si>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</si>
  <si>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</si>
  <si>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</si>
  <si>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</si>
  <si>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</si>
  <si>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</si>
  <si>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</si>
  <si>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</si>
  <si>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</si>
  <si>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</si>
  <si>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</si>
  <si>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</si>
  <si>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</si>
  <si>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</si>
  <si>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</si>
  <si>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</si>
  <si>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</si>
  <si>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</si>
  <si>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</si>
  <si>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</si>
  <si>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</si>
  <si>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</si>
  <si>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</si>
  <si>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</si>
  <si>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</si>
  <si>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</si>
  <si>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</si>
  <si>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</si>
  <si>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</si>
  <si>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</si>
  <si>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</si>
  <si>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</si>
  <si>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</si>
  <si>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</si>
  <si>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</si>
  <si>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</si>
  <si>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</si>
  <si>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</si>
  <si>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</si>
  <si>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</si>
  <si>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</si>
  <si>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</si>
  <si>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</si>
  <si>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</si>
  <si>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</si>
  <si>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</si>
  <si>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</si>
  <si>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</si>
  <si>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</si>
  <si>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</si>
  <si>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</si>
  <si>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</si>
  <si>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</si>
  <si>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</si>
  <si>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</si>
  <si>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</si>
  <si>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</si>
  <si>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</si>
  <si>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</si>
  <si>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</si>
  <si>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</si>
  <si>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</si>
  <si>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</si>
  <si>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</si>
  <si>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</si>
  <si>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</si>
  <si>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</si>
  <si>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</si>
  <si>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</si>
  <si>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</si>
  <si>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</si>
  <si>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</si>
  <si>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</si>
  <si>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</si>
  <si>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</si>
  <si>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</si>
  <si>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</si>
  <si>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</si>
  <si>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</si>
  <si>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</si>
  <si>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</si>
  <si>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</si>
  <si>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</si>
  <si>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</si>
  <si>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</si>
  <si>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</si>
  <si>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</si>
  <si>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</si>
  <si>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</si>
  <si>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</si>
  <si>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</si>
  <si>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</si>
  <si>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</si>
  <si>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</si>
  <si>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</si>
  <si>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</si>
  <si>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</si>
  <si>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</si>
  <si>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</si>
  <si>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</si>
  <si>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</si>
  <si>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</si>
  <si>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</si>
  <si>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</si>
  <si>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</si>
  <si>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</si>
  <si>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</si>
  <si>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</si>
  <si>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</si>
  <si>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</si>
  <si>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</si>
  <si>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</si>
  <si>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</si>
  <si>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</si>
  <si>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</si>
  <si>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</si>
  <si>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</si>
  <si>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</si>
  <si>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</si>
  <si>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</si>
  <si>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</si>
  <si>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</si>
  <si>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</si>
  <si>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</si>
  <si>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</si>
  <si>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</si>
  <si>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</si>
  <si>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</si>
  <si>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</si>
  <si>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</si>
  <si>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</si>
  <si>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</si>
  <si>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</si>
  <si>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</si>
  <si>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</si>
  <si>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</si>
  <si>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</si>
  <si>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</si>
  <si>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</si>
  <si>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</si>
  <si>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</si>
  <si>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</si>
  <si>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</si>
  <si>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</si>
  <si>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</si>
  <si>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</si>
  <si>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</si>
  <si>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</si>
  <si>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</si>
  <si>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</si>
  <si>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</si>
  <si>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</si>
  <si>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</si>
  <si>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</si>
  <si>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</si>
  <si>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</si>
  <si>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</si>
  <si>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</si>
  <si>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</si>
  <si>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</si>
  <si>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</si>
  <si>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</si>
  <si>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</si>
  <si>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</si>
  <si>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</si>
  <si>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</si>
  <si>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</si>
  <si>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</si>
  <si>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</si>
  <si>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</si>
  <si>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</si>
  <si>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</si>
  <si>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</si>
  <si>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</si>
  <si>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</si>
  <si>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</si>
  <si>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</si>
  <si>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</si>
  <si>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</si>
  <si>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</si>
  <si>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</si>
  <si>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</si>
  <si>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</si>
  <si>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</si>
  <si>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</si>
  <si>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</si>
  <si>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</si>
  <si>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</si>
  <si>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</si>
  <si>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</si>
  <si>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</si>
  <si>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</si>
  <si>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</si>
  <si>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</si>
  <si>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</si>
  <si>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</si>
  <si>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</si>
  <si>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</si>
  <si>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</si>
  <si>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</si>
  <si>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</si>
  <si>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</si>
  <si>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</si>
  <si>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</si>
  <si>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</si>
  <si>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</si>
  <si>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</si>
  <si>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</si>
  <si>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</si>
  <si>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</si>
  <si>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</si>
  <si>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</si>
  <si>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</si>
  <si>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</si>
  <si>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</si>
  <si>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</si>
  <si>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</si>
  <si>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</si>
  <si>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</si>
  <si>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</si>
  <si>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</si>
  <si>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</si>
  <si>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</si>
  <si>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</si>
  <si>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</si>
  <si>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</si>
  <si>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</si>
  <si>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</si>
  <si>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</si>
  <si>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</si>
  <si>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</si>
  <si>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</si>
  <si>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</si>
  <si>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</si>
  <si>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</si>
  <si>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</si>
  <si>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</si>
  <si>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</si>
  <si>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</si>
  <si>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</si>
  <si>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</si>
  <si>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</si>
  <si>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</si>
  <si>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</si>
  <si>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</si>
  <si>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</si>
  <si>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</si>
  <si>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</si>
  <si>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</si>
  <si>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</si>
  <si>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</si>
  <si>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</si>
  <si>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</si>
  <si>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</si>
  <si>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</si>
  <si>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</si>
  <si>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</si>
  <si>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</si>
  <si>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</si>
  <si>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</si>
  <si>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</si>
  <si>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</si>
  <si>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</si>
  <si>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</si>
  <si>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</si>
  <si>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</si>
  <si>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</si>
  <si>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</si>
  <si>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</si>
  <si>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</si>
  <si>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</si>
  <si>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</si>
  <si>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</si>
  <si>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</si>
  <si>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</si>
  <si>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</si>
  <si>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</si>
  <si>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</si>
  <si>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</si>
  <si>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</si>
  <si>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</si>
  <si>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</si>
  <si>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</si>
  <si>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</si>
  <si>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</si>
  <si>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</si>
  <si>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</si>
  <si>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</si>
  <si>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</si>
  <si>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</si>
  <si>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</si>
  <si>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</si>
  <si>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</si>
  <si>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</si>
  <si>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</si>
  <si>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</si>
  <si>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</si>
  <si>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</si>
  <si>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</si>
  <si>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</si>
  <si>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</si>
  <si>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</si>
  <si>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</si>
  <si>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</si>
  <si>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</si>
  <si>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</si>
  <si>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</si>
  <si>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</si>
  <si>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</si>
  <si>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</si>
  <si>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</si>
  <si>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</si>
  <si>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</si>
  <si>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</si>
  <si>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</si>
  <si>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</si>
  <si>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</si>
  <si>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</si>
  <si>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</si>
  <si>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</si>
  <si>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</si>
  <si>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</si>
  <si>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</si>
  <si>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</si>
  <si>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</si>
  <si>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</si>
  <si>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</si>
  <si>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</si>
  <si>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</si>
  <si>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</si>
  <si>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</si>
  <si>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</si>
  <si>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</si>
  <si>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</si>
  <si>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</si>
  <si>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</si>
  <si>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</si>
  <si>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</si>
  <si>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</si>
  <si>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</si>
  <si>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</si>
  <si>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</si>
  <si>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</si>
  <si>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</si>
  <si>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</si>
  <si>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</si>
  <si>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</si>
  <si>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</si>
  <si>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</si>
  <si>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</si>
  <si>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</si>
  <si>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</si>
  <si>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</si>
  <si>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</si>
  <si>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</si>
  <si>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</si>
  <si>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</si>
  <si>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</si>
  <si>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</si>
  <si>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</si>
  <si>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</si>
  <si>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</si>
  <si>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</si>
  <si>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</si>
  <si>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</si>
  <si>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</si>
  <si>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</si>
  <si>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</si>
  <si>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</si>
  <si>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</si>
  <si>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</si>
  <si>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</si>
  <si>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</si>
  <si>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</si>
  <si>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</si>
  <si>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</si>
  <si>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</si>
  <si>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</si>
  <si>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</si>
  <si>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</si>
  <si>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</si>
  <si>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</si>
  <si>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</si>
  <si>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</si>
  <si>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</si>
  <si>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</si>
  <si>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</si>
  <si>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</si>
  <si>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</si>
  <si>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</si>
  <si>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</si>
  <si>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</si>
  <si>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</si>
  <si>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</si>
  <si>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</si>
  <si>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</si>
  <si>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</si>
  <si>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</si>
  <si>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</si>
  <si>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</si>
  <si>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</si>
  <si>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</si>
  <si>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</si>
  <si>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</si>
  <si>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</si>
  <si>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</si>
  <si>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</si>
  <si>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</si>
  <si>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</si>
  <si>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</si>
  <si>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</si>
  <si>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</si>
  <si>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</si>
  <si>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</si>
  <si>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</si>
  <si>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</si>
  <si>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</si>
  <si>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</si>
  <si>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</si>
  <si>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</si>
  <si>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</si>
  <si>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</si>
  <si>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</si>
  <si>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</si>
  <si>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</si>
  <si>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</si>
  <si>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</si>
  <si>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</si>
  <si>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</si>
  <si>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</si>
  <si>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</si>
  <si>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</si>
  <si>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</si>
  <si>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</si>
  <si>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</si>
  <si>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</si>
  <si>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</si>
  <si>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</si>
  <si>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</si>
  <si>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</si>
  <si>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</si>
  <si>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</si>
  <si>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</si>
  <si>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</si>
  <si>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</si>
  <si>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</si>
  <si>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</si>
  <si>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</si>
  <si>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</si>
  <si>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</si>
  <si>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</si>
  <si>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</si>
  <si>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</si>
  <si>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</si>
  <si>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</si>
  <si>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</si>
  <si>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</si>
  <si>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</si>
  <si>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</si>
  <si>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</si>
  <si>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</si>
  <si>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</si>
  <si>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</si>
  <si>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</si>
  <si>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</si>
  <si>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</si>
  <si>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</si>
  <si>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</si>
  <si>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</si>
  <si>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</si>
  <si>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</si>
  <si>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</si>
  <si>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</si>
  <si>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</si>
  <si>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</si>
  <si>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</si>
  <si>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</si>
  <si>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</si>
  <si>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</si>
  <si>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</si>
  <si>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</si>
  <si>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</si>
  <si>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</si>
  <si>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</si>
  <si>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</si>
  <si>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</si>
  <si>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</si>
  <si>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</si>
  <si>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</si>
  <si>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</si>
  <si>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</si>
  <si>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</si>
  <si>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</si>
  <si>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</si>
  <si>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</si>
  <si>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</si>
  <si>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</si>
  <si>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</si>
  <si>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</si>
  <si>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</si>
  <si>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</si>
  <si>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</si>
  <si>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</si>
  <si>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</si>
  <si>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</si>
  <si>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</si>
  <si>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</si>
  <si>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</si>
  <si>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</si>
  <si>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</si>
  <si>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</si>
  <si>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</si>
  <si>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</si>
  <si>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</si>
  <si>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</si>
  <si>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</si>
  <si>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</si>
  <si>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</si>
  <si>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</si>
  <si>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</si>
  <si>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</si>
  <si>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</si>
  <si>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</si>
  <si>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</si>
  <si>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</si>
  <si>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</si>
  <si>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</si>
  <si>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</si>
  <si>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</si>
  <si>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</si>
  <si>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</si>
  <si>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</si>
  <si>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</si>
  <si>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</si>
  <si>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</si>
  <si>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</si>
  <si>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</si>
  <si>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</si>
  <si>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</si>
  <si>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</si>
  <si>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</si>
  <si>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</si>
  <si>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</si>
  <si>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</si>
  <si>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</si>
  <si>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</si>
  <si>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</si>
  <si>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</si>
  <si>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</si>
  <si>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</si>
  <si>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</si>
  <si>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</si>
  <si>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</si>
  <si>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</si>
  <si>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</si>
  <si>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</si>
  <si>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</si>
  <si>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</si>
  <si>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</si>
  <si>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</si>
  <si>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</si>
  <si>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</si>
  <si>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</si>
  <si>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</si>
  <si>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</si>
  <si>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</si>
  <si>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</si>
  <si>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</si>
  <si>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</si>
  <si>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</si>
  <si>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</si>
  <si>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</si>
  <si>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</si>
  <si>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</si>
  <si>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</si>
  <si>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</si>
  <si>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</si>
  <si>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</si>
  <si>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</si>
  <si>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</si>
  <si>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</si>
  <si>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</si>
  <si>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</si>
  <si>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</si>
  <si>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</si>
  <si>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</si>
  <si>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</si>
  <si>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</si>
  <si>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</si>
  <si>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</si>
  <si>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</si>
  <si>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</si>
  <si>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</si>
  <si>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</si>
  <si>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</si>
  <si>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</si>
  <si>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</si>
  <si>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</si>
  <si>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</si>
  <si>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</si>
  <si>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</si>
  <si>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</si>
  <si>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</si>
  <si>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</si>
  <si>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</si>
  <si>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</si>
  <si>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</si>
  <si>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</si>
  <si>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</si>
  <si>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</si>
  <si>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</si>
  <si>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</si>
  <si>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</si>
  <si>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</si>
  <si>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</si>
  <si>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</si>
  <si>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</si>
  <si>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</si>
  <si>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</si>
  <si>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</si>
  <si>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</si>
  <si>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</si>
  <si>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</si>
  <si>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</si>
  <si>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</si>
  <si>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</si>
  <si>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</si>
  <si>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</si>
  <si>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</si>
  <si>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</si>
  <si>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</si>
  <si>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</si>
  <si>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</si>
  <si>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</si>
  <si>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</si>
  <si>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</si>
  <si>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</si>
  <si>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</si>
  <si>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</si>
  <si>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</si>
  <si>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</si>
  <si>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</si>
  <si>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</si>
  <si>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</si>
  <si>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</si>
  <si>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</si>
  <si>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</si>
  <si>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</si>
  <si>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</si>
  <si>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</si>
  <si>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</si>
  <si>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</si>
  <si>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</si>
  <si>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</si>
  <si>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</si>
  <si>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</si>
  <si>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</si>
  <si>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</si>
  <si>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</si>
  <si>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</si>
  <si>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</si>
  <si>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</si>
  <si>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</si>
  <si>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</si>
  <si>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</si>
  <si>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</si>
  <si>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</si>
  <si>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</si>
  <si>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</si>
  <si>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</si>
  <si>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</si>
  <si>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</si>
  <si>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</si>
  <si>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</si>
  <si>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</si>
  <si>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</si>
  <si>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</si>
  <si>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</si>
  <si>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</si>
  <si>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</si>
  <si>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</si>
  <si>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</si>
  <si>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</si>
  <si>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</si>
  <si>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</si>
  <si>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</si>
  <si>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</si>
  <si>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</si>
  <si>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</si>
  <si>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</si>
  <si>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</si>
  <si>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</si>
  <si>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</si>
  <si>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</si>
  <si>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</si>
  <si>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</si>
  <si>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</si>
  <si>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</si>
  <si>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</si>
  <si>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</si>
  <si>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</si>
  <si>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</si>
  <si>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</si>
  <si>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</si>
  <si>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</si>
  <si>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</si>
  <si>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</si>
  <si>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</si>
  <si>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</si>
  <si>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</si>
  <si>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</si>
  <si>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</si>
  <si>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</si>
  <si>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</si>
  <si>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</si>
  <si>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</si>
  <si>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</si>
  <si>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</si>
  <si>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</si>
  <si>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</si>
  <si>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</si>
  <si>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</si>
  <si>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</si>
  <si>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</si>
  <si>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</si>
  <si>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</si>
  <si>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</si>
  <si>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</si>
  <si>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</si>
  <si>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</si>
  <si>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</si>
  <si>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</si>
  <si>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</si>
  <si>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</si>
  <si>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</si>
  <si>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</si>
  <si>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</si>
  <si>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</si>
  <si>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</si>
  <si>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</si>
  <si>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</si>
  <si>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</si>
  <si>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</si>
  <si>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</si>
  <si>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</si>
  <si>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</si>
  <si>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</si>
  <si>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</si>
  <si>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</si>
  <si>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</si>
  <si>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</si>
  <si>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</si>
  <si>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</si>
  <si>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</si>
  <si>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</si>
  <si>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</si>
  <si>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</si>
  <si>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</si>
  <si>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</si>
  <si>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</si>
  <si>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</si>
  <si>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</si>
  <si>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</si>
  <si>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</si>
  <si>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</si>
  <si>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</si>
  <si>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</si>
  <si>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</si>
  <si>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</si>
  <si>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</si>
  <si>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</si>
  <si>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</si>
  <si>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</si>
  <si>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</si>
  <si>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</si>
  <si>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</si>
  <si>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</si>
  <si>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</si>
  <si>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</si>
  <si>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</si>
  <si>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</si>
  <si>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</si>
  <si>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</si>
  <si>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</si>
  <si>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</si>
  <si>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</si>
  <si>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</si>
  <si>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</si>
  <si>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</si>
  <si>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</si>
  <si>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</si>
  <si>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</si>
  <si>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</si>
  <si>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</si>
  <si>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</si>
  <si>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</si>
  <si>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</si>
  <si>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</si>
  <si>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</si>
  <si>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</si>
  <si>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</si>
  <si>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</si>
  <si>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</si>
  <si>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</si>
  <si>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</si>
  <si>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</si>
  <si>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</si>
  <si>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</si>
  <si>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</si>
  <si>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</si>
  <si>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</si>
  <si>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</si>
  <si>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</si>
  <si>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</si>
  <si>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</si>
  <si>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</si>
  <si>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</si>
  <si>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</si>
  <si>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</si>
  <si>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</si>
  <si>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</si>
  <si>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</si>
  <si>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</si>
  <si>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</si>
  <si>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</si>
  <si>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</si>
  <si>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</si>
  <si>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</si>
  <si>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</si>
  <si>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</si>
  <si>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</si>
  <si>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</si>
  <si>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</si>
  <si>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</si>
  <si>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</si>
  <si>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</si>
  <si>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</si>
  <si>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</si>
  <si>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</si>
  <si>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</si>
  <si>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</si>
  <si>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</si>
  <si>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</si>
  <si>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</si>
  <si>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</si>
  <si>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</si>
  <si>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</si>
  <si>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</si>
  <si>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</si>
  <si>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</si>
  <si>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</si>
  <si>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</si>
  <si>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</si>
  <si>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</si>
  <si>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</si>
  <si>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</si>
  <si>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</si>
  <si>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</si>
  <si>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</si>
  <si>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</si>
  <si>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</si>
  <si>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</si>
  <si>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</si>
  <si>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</si>
  <si>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</si>
  <si>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</si>
  <si>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</si>
  <si>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</si>
  <si>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</si>
  <si>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</si>
  <si>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</si>
  <si>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</si>
  <si>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</si>
  <si>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</si>
  <si>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</si>
  <si>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</si>
  <si>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</si>
  <si>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</si>
  <si>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</si>
  <si>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</si>
  <si>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</si>
  <si>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</si>
  <si>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</si>
  <si>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</si>
  <si>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</si>
  <si>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</si>
  <si>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</si>
  <si>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</si>
  <si>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</si>
  <si>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</si>
  <si>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</si>
  <si>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</si>
  <si>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</si>
  <si>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</si>
  <si>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</si>
  <si>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</si>
  <si>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</si>
  <si>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</si>
  <si>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</si>
  <si>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</si>
  <si>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</si>
  <si>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</si>
  <si>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</si>
  <si>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</si>
  <si>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</si>
  <si>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</si>
  <si>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</si>
  <si>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</si>
  <si>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</si>
  <si>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</si>
  <si>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</si>
  <si>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</si>
  <si>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</si>
  <si>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</si>
  <si>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</si>
  <si>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</si>
  <si>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</si>
  <si>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</si>
  <si>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</si>
  <si>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</si>
  <si>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</si>
  <si>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</si>
  <si>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</si>
  <si>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</si>
  <si>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</si>
  <si>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</si>
  <si>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</si>
  <si>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</si>
  <si>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</si>
  <si>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</si>
  <si>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</si>
  <si>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</si>
  <si>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</si>
  <si>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</si>
  <si>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</si>
  <si>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</si>
  <si>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</si>
  <si>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</si>
  <si>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</si>
  <si>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</si>
  <si>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</si>
  <si>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</si>
  <si>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</si>
  <si>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</si>
  <si>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</si>
  <si>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</si>
  <si>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</si>
  <si>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</si>
  <si>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</si>
  <si>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</si>
  <si>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</si>
  <si>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</si>
  <si>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</si>
  <si>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</si>
  <si>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</si>
  <si>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</si>
  <si>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</si>
  <si>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</si>
  <si>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</si>
  <si>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</si>
  <si>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</si>
  <si>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</si>
  <si>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</si>
  <si>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</si>
  <si>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</si>
  <si>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</si>
  <si>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</si>
  <si>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</si>
  <si>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</si>
  <si>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</si>
  <si>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</si>
  <si>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</si>
  <si>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</si>
  <si>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</si>
  <si>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</si>
  <si>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</si>
  <si>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</si>
  <si>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</si>
  <si>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</si>
  <si>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</si>
  <si>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</si>
  <si>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</si>
  <si>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</si>
  <si>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</si>
  <si>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</si>
  <si>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</si>
  <si>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</si>
  <si>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</si>
  <si>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</si>
  <si>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</si>
  <si>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</si>
  <si>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</si>
  <si>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</si>
  <si>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</si>
  <si>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</si>
  <si>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</si>
  <si>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</si>
  <si>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</si>
  <si>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</si>
  <si>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</si>
  <si>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</si>
  <si>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</si>
  <si>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</si>
  <si>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</si>
  <si>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</si>
  <si>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</si>
  <si>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</si>
  <si>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</si>
  <si>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</si>
  <si>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</si>
  <si>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</si>
  <si>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</si>
  <si>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</si>
  <si>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</si>
  <si>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</si>
  <si>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</si>
  <si>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</si>
  <si>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</si>
  <si>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</si>
  <si>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</si>
  <si>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</si>
  <si>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</si>
  <si>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</si>
  <si>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</si>
  <si>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</si>
  <si>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</si>
  <si>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</si>
  <si>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</si>
  <si>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</si>
  <si>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</si>
  <si>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</si>
  <si>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</si>
  <si>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</si>
  <si>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</si>
  <si>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</si>
  <si>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</si>
  <si>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</si>
  <si>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</si>
  <si>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</si>
  <si>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</si>
  <si>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</si>
  <si>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</si>
  <si>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</si>
  <si>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</si>
  <si>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</si>
  <si>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</si>
  <si>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</si>
  <si>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</si>
  <si>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</si>
  <si>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</si>
  <si>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</si>
  <si>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</si>
  <si>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</si>
  <si>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</si>
  <si>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</si>
  <si>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</si>
  <si>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</si>
  <si>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</si>
  <si>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</si>
  <si>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</si>
  <si>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</si>
  <si>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</si>
  <si>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</si>
  <si>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</si>
  <si>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</si>
  <si>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</si>
  <si>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</si>
  <si>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</si>
  <si>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</si>
  <si>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</si>
  <si>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</si>
  <si>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</si>
  <si>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</si>
  <si>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</si>
  <si>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</si>
  <si>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</si>
  <si>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</si>
  <si>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</si>
  <si>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</si>
  <si>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</si>
  <si>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</si>
  <si>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</si>
  <si>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</si>
  <si>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</si>
  <si>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</si>
  <si>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</si>
  <si>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</si>
  <si>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</si>
  <si>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</si>
  <si>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</si>
  <si>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</si>
  <si>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</si>
  <si>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</si>
  <si>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</si>
  <si>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</si>
  <si>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</si>
  <si>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</si>
  <si>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</si>
  <si>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</si>
  <si>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</si>
  <si>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</si>
  <si>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</si>
  <si>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</si>
  <si>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</si>
  <si>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</si>
  <si>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</si>
  <si>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</si>
  <si>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</si>
  <si>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</si>
  <si>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</si>
  <si>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</si>
  <si>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</si>
  <si>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</si>
  <si>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</si>
  <si>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</si>
  <si>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</si>
  <si>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</si>
  <si>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</si>
  <si>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</si>
  <si>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</si>
  <si>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</si>
  <si>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</si>
  <si>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</si>
  <si>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</si>
  <si>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</si>
  <si>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</si>
  <si>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</si>
  <si>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</si>
  <si>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</si>
  <si>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</si>
  <si>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</si>
  <si>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</si>
  <si>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</si>
  <si>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</si>
  <si>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</si>
  <si>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</si>
  <si>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</si>
  <si>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</si>
  <si>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</si>
  <si>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</si>
  <si>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</si>
  <si>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</si>
  <si>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</si>
  <si>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</si>
  <si>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</si>
  <si>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</si>
  <si>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</si>
  <si>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</si>
  <si>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</si>
  <si>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</si>
  <si>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</si>
  <si>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</si>
  <si>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</si>
  <si>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</si>
  <si>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</si>
  <si>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</si>
  <si>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</si>
  <si>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</si>
  <si>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</si>
  <si>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</si>
  <si>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</si>
  <si>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</si>
  <si>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</si>
  <si>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</si>
  <si>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</si>
  <si>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</si>
  <si>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</si>
  <si>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</si>
  <si>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</si>
  <si>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</si>
  <si>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</si>
  <si>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</si>
  <si>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</si>
  <si>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</si>
  <si>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</si>
  <si>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</si>
  <si>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</si>
  <si>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</si>
  <si>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</si>
  <si>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</si>
  <si>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</si>
  <si>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</si>
  <si>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</si>
  <si>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</si>
  <si>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</si>
  <si>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</si>
  <si>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</si>
  <si>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</si>
  <si>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</si>
  <si>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</si>
  <si>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</si>
  <si>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</si>
  <si>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</si>
  <si>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</si>
  <si>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</si>
  <si>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</si>
  <si>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</si>
  <si>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</si>
  <si>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</si>
  <si>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</si>
  <si>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</si>
  <si>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</si>
  <si>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</si>
  <si>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</si>
  <si>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</si>
  <si>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</si>
  <si>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</si>
  <si>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</si>
  <si>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</si>
  <si>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</si>
  <si>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</si>
  <si>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</si>
  <si>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</si>
  <si>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</si>
  <si>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</si>
  <si>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</si>
  <si>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</si>
  <si>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</si>
  <si>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</si>
  <si>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</si>
  <si>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</si>
  <si>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</si>
  <si>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</si>
  <si>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</si>
  <si>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</si>
  <si>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</si>
  <si>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</si>
  <si>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</si>
  <si>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</si>
  <si>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</si>
  <si>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</si>
  <si>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</si>
  <si>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</si>
  <si>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</si>
  <si>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</si>
  <si>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</si>
  <si>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</si>
  <si>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</si>
  <si>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</si>
  <si>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</si>
  <si>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</si>
  <si>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</si>
  <si>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</si>
  <si>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</si>
  <si>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</si>
  <si>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</si>
  <si>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</si>
  <si>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</si>
  <si>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</si>
  <si>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</si>
  <si>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</si>
  <si>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</si>
  <si>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</si>
  <si>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</si>
  <si>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</si>
  <si>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</si>
  <si>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</si>
  <si>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</si>
  <si>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</si>
  <si>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</si>
  <si>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</si>
  <si>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</si>
  <si>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</si>
  <si>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</si>
  <si>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</si>
  <si>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</si>
  <si>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</si>
  <si>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</si>
  <si>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</si>
  <si>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</si>
  <si>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</si>
  <si>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</si>
  <si>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</si>
  <si>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</si>
  <si>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</si>
  <si>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</si>
  <si>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</si>
  <si>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</si>
  <si>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</si>
  <si>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</si>
  <si>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</si>
  <si>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</si>
  <si>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</si>
  <si>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</si>
  <si>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</si>
  <si>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</si>
  <si>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</si>
  <si>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</si>
  <si>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</si>
  <si>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</si>
  <si>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</si>
  <si>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</si>
  <si>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</si>
  <si>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</si>
  <si>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</si>
  <si>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</si>
  <si>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</si>
  <si>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</si>
  <si>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</si>
  <si>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</si>
  <si>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</si>
  <si>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</si>
  <si>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</si>
  <si>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</si>
  <si>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</si>
  <si>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</si>
  <si>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</si>
  <si>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</si>
  <si>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</si>
  <si>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</si>
  <si>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</si>
  <si>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</si>
  <si>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</si>
  <si>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</si>
  <si>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</si>
  <si>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</si>
  <si>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</si>
  <si>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</si>
  <si>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</si>
  <si>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</si>
  <si>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</si>
  <si>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</si>
  <si>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</si>
  <si>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</si>
  <si>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</si>
  <si>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</si>
  <si>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</si>
  <si>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</si>
  <si>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</si>
  <si>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</si>
  <si>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</si>
  <si>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</si>
  <si>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</si>
  <si>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</si>
  <si>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</si>
  <si>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</si>
  <si>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</si>
  <si>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</si>
  <si>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</si>
  <si>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</si>
  <si>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</si>
  <si>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</si>
  <si>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</si>
  <si>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</si>
  <si>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</si>
  <si>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</si>
  <si>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</si>
  <si>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</si>
  <si>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</si>
  <si>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</si>
  <si>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</si>
  <si>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</si>
  <si>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</si>
  <si>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</si>
  <si>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</si>
  <si>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</si>
  <si>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</si>
  <si>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</si>
  <si>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</si>
  <si>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</si>
  <si>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</si>
  <si>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</si>
  <si>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</si>
  <si>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</si>
  <si>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</si>
  <si>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</si>
  <si>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</si>
  <si>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</si>
  <si>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</si>
  <si>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</si>
  <si>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</si>
  <si>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</si>
  <si>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</si>
  <si>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</si>
  <si>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</si>
  <si>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</si>
  <si>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</si>
  <si>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</si>
  <si>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</si>
  <si>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</si>
  <si>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</si>
  <si>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</si>
  <si>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</si>
  <si>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</si>
  <si>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</si>
  <si>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</si>
  <si>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</si>
  <si>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</si>
  <si>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</si>
  <si>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</si>
  <si>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</si>
  <si>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</si>
  <si>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</si>
  <si>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</si>
  <si>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</si>
  <si>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</si>
  <si>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</si>
  <si>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</si>
  <si>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</si>
  <si>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</si>
  <si>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</si>
  <si>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</si>
  <si>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</si>
  <si>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</si>
  <si>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</si>
  <si>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</si>
  <si>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</si>
  <si>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</si>
  <si>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</si>
  <si>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</si>
  <si>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</si>
  <si>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</si>
  <si>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</si>
  <si>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</si>
  <si>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</si>
  <si>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</si>
  <si>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</si>
  <si>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</si>
  <si>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</si>
  <si>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</si>
  <si>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</si>
  <si>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</si>
  <si>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</si>
  <si>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</si>
  <si>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</si>
  <si>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</si>
  <si>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</si>
  <si>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</si>
  <si>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</si>
  <si>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</si>
  <si>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</si>
  <si>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</si>
  <si>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</si>
  <si>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</si>
  <si>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</si>
  <si>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</si>
  <si>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</si>
  <si>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</si>
  <si>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</si>
  <si>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</si>
  <si>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</si>
  <si>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</si>
  <si>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</si>
  <si>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</si>
  <si>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</si>
  <si>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</si>
  <si>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</si>
  <si>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</si>
  <si>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</si>
  <si>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</si>
  <si>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</si>
  <si>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</si>
  <si>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</si>
  <si>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</si>
  <si>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</si>
  <si>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</si>
  <si>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</si>
  <si>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</si>
  <si>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</si>
  <si>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</si>
  <si>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</si>
  <si>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</si>
  <si>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</si>
  <si>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</si>
  <si>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</si>
  <si>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</si>
  <si>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</si>
  <si>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</si>
  <si>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</si>
  <si>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</si>
  <si>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</si>
  <si>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</si>
  <si>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</si>
  <si>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</si>
  <si>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</si>
  <si>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</si>
  <si>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</si>
  <si>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</si>
  <si>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</si>
  <si>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</si>
  <si>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</si>
  <si>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</si>
  <si>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</si>
  <si>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</si>
  <si>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</si>
  <si>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</si>
  <si>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</si>
  <si>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</si>
  <si>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</si>
  <si>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</si>
  <si>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</si>
  <si>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</si>
  <si>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</si>
  <si>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</si>
  <si>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</si>
  <si>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</si>
  <si>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</si>
  <si>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</si>
  <si>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</si>
  <si>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</si>
  <si>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</si>
  <si>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</si>
  <si>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</si>
  <si>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</si>
  <si>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</si>
  <si>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</si>
  <si>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</si>
  <si>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</si>
  <si>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</si>
  <si>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</si>
  <si>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</si>
  <si>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</si>
  <si>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</si>
  <si>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</si>
  <si>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</si>
  <si>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</si>
  <si>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</si>
  <si>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</si>
  <si>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</si>
  <si>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</si>
  <si>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</si>
  <si>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</si>
  <si>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</si>
  <si>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</si>
  <si>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</si>
  <si>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</si>
  <si>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</si>
  <si>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</si>
  <si>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</si>
  <si>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</si>
  <si>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</si>
  <si>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</si>
  <si>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</si>
  <si>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</si>
  <si>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</si>
  <si>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</si>
  <si>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</si>
  <si>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</si>
  <si>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</si>
  <si>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</si>
  <si>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</si>
  <si>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</si>
  <si>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</si>
  <si>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</si>
  <si>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</si>
  <si>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</si>
  <si>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</si>
  <si>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</si>
  <si>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</si>
  <si>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</si>
  <si>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</si>
  <si>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</si>
  <si>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</si>
  <si>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</si>
  <si>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</si>
  <si>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</si>
  <si>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</si>
  <si>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</si>
  <si>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</si>
  <si>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</si>
  <si>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</si>
  <si>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</si>
  <si>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</si>
  <si>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</si>
  <si>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</si>
  <si>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</si>
  <si>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</si>
  <si>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</si>
  <si>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</si>
  <si>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</si>
  <si>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</si>
  <si>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</si>
  <si>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</si>
  <si>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</si>
  <si>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</si>
  <si>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</si>
  <si>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</si>
  <si>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</si>
  <si>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</si>
  <si>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</si>
  <si>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</si>
  <si>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</si>
  <si>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</si>
  <si>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</si>
  <si>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</si>
  <si>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</si>
  <si>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</si>
  <si>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</si>
  <si>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</si>
  <si>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</si>
  <si>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</si>
  <si>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</si>
  <si>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</si>
  <si>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</si>
  <si>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</si>
  <si>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</si>
  <si>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</si>
  <si>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</si>
  <si>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</si>
  <si>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</si>
  <si>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</si>
  <si>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</si>
  <si>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</si>
  <si>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</si>
  <si>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</si>
  <si>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</si>
  <si>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</si>
  <si>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</si>
  <si>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</si>
  <si>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</si>
  <si>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</si>
  <si>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</si>
  <si>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</si>
  <si>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</si>
  <si>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</si>
  <si>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</si>
  <si>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</si>
  <si>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</si>
  <si>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</si>
  <si>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</si>
  <si>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</si>
  <si>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</si>
  <si>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</si>
  <si>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</si>
  <si>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</si>
  <si>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</si>
  <si>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</si>
  <si>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</si>
  <si>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</si>
  <si>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</si>
  <si>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</si>
  <si>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</si>
  <si>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</si>
  <si>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</si>
  <si>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</si>
  <si>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</si>
  <si>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</si>
  <si>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</si>
  <si>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</si>
  <si>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</si>
  <si>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</si>
  <si>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</si>
  <si>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</si>
  <si>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</si>
  <si>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</si>
  <si>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</si>
  <si>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</si>
  <si>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</si>
  <si>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</si>
  <si>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</si>
  <si>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</si>
  <si>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</si>
  <si>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</si>
  <si>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</si>
  <si>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</si>
  <si>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</si>
  <si>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</si>
  <si>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</si>
  <si>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</si>
  <si>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</si>
  <si>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</si>
  <si>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</si>
  <si>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</si>
  <si>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</si>
  <si>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</si>
  <si>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</si>
  <si>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</si>
  <si>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</si>
  <si>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</si>
  <si>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</si>
  <si>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</si>
  <si>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</si>
  <si>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</si>
  <si>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</si>
  <si>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</si>
  <si>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</si>
  <si>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</si>
  <si>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</si>
  <si>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</si>
  <si>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</si>
  <si>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</si>
  <si>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</si>
  <si>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</si>
  <si>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</si>
  <si>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</si>
  <si>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</si>
  <si>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</si>
  <si>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</si>
  <si>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</si>
  <si>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</si>
  <si>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</si>
  <si>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</si>
  <si>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</si>
  <si>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</si>
  <si>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</si>
  <si>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</si>
  <si>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</si>
  <si>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</si>
  <si>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</si>
  <si>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</si>
  <si>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</si>
  <si>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</si>
  <si>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</si>
  <si>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</si>
  <si>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</si>
  <si>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</si>
  <si>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</si>
  <si>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</si>
  <si>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</si>
  <si>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</si>
  <si>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</si>
  <si>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</si>
  <si>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</si>
  <si>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</si>
  <si>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</si>
  <si>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</si>
  <si>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</si>
  <si>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</si>
  <si>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</si>
  <si>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</si>
  <si>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</si>
  <si>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</si>
  <si>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</si>
  <si>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</si>
  <si>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</si>
  <si>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</si>
  <si>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</si>
  <si>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</si>
  <si>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</si>
  <si>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</si>
  <si>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</si>
  <si>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</si>
  <si>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</si>
  <si>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</si>
  <si>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</si>
  <si>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</si>
  <si>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</si>
  <si>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</si>
  <si>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</si>
  <si>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</si>
  <si>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</si>
  <si>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</si>
  <si>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</si>
  <si>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</si>
  <si>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</si>
  <si>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</si>
  <si>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</si>
  <si>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</si>
  <si>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</si>
  <si>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</si>
  <si>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</si>
  <si>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</si>
  <si>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</si>
  <si>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</si>
  <si>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</si>
  <si>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</si>
  <si>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</si>
  <si>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</si>
  <si>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</si>
  <si>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</si>
  <si>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</si>
  <si>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</si>
  <si>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</si>
  <si>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</si>
  <si>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</si>
  <si>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</si>
  <si>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</si>
  <si>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</si>
  <si>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</si>
  <si>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</si>
  <si>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</si>
  <si>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</si>
  <si>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</si>
  <si>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</si>
  <si>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</si>
  <si>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</si>
  <si>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</si>
  <si>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</si>
  <si>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</si>
  <si>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</si>
  <si>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</si>
  <si>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</si>
  <si>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</si>
  <si>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</si>
  <si>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</si>
  <si>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</si>
  <si>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</si>
  <si>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</si>
  <si>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</si>
  <si>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</si>
  <si>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</si>
  <si>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</si>
  <si>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</si>
  <si>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</si>
  <si>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</si>
  <si>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</si>
  <si>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</si>
  <si>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</si>
  <si>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</si>
  <si>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</si>
  <si>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</si>
  <si>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</si>
  <si>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</si>
  <si>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</si>
  <si>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</si>
  <si>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</si>
  <si>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</si>
  <si>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</si>
  <si>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</si>
  <si>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</si>
  <si>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</si>
  <si>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</si>
  <si>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</si>
  <si>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</si>
  <si>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</si>
  <si>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</si>
  <si>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</si>
  <si>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</si>
  <si>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</si>
  <si>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</si>
  <si>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</si>
  <si>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</si>
  <si>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</si>
  <si>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</si>
  <si>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</si>
  <si>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</si>
  <si>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</si>
  <si>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</si>
  <si>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</si>
  <si>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</si>
  <si>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</si>
  <si>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</si>
  <si>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</si>
  <si>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</si>
  <si>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</si>
  <si>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</si>
  <si>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</si>
  <si>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</si>
  <si>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</si>
  <si>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</si>
  <si>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</si>
  <si>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</si>
  <si>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</si>
  <si>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</si>
  <si>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</si>
  <si>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</si>
  <si>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</si>
  <si>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</si>
  <si>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</si>
  <si>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</si>
  <si>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</si>
  <si>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</si>
  <si>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</si>
  <si>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</si>
  <si>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</si>
  <si>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</si>
  <si>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</si>
  <si>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</si>
  <si>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</si>
  <si>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</si>
  <si>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</si>
  <si>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</si>
  <si>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</si>
  <si>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</si>
  <si>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</si>
  <si>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</si>
  <si>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</si>
  <si>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</si>
  <si>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</si>
  <si>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</si>
  <si>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</si>
  <si>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</si>
  <si>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</si>
  <si>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</si>
  <si>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</si>
  <si>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</si>
  <si>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</si>
  <si>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</si>
  <si>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</si>
  <si>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</si>
  <si>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</si>
  <si>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</si>
  <si>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</si>
  <si>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</si>
  <si>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</si>
  <si>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</si>
  <si>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</si>
  <si>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</si>
  <si>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</si>
  <si>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</si>
  <si>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</si>
  <si>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</si>
  <si>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</si>
  <si>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</si>
  <si>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</si>
  <si>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</si>
  <si>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</si>
  <si>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</si>
  <si>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</si>
  <si>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</si>
  <si>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</si>
  <si>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</si>
  <si>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</si>
  <si>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</si>
  <si>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</si>
  <si>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</si>
  <si>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</si>
  <si>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</si>
  <si>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</si>
  <si>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</si>
  <si>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</si>
  <si>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</si>
  <si>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</si>
  <si>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</si>
  <si>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</si>
  <si>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</si>
  <si>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</si>
  <si>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</si>
  <si>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</si>
  <si>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</si>
  <si>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</si>
  <si>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</si>
  <si>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</si>
  <si>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</si>
  <si>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</si>
  <si>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</si>
  <si>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</si>
  <si>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</si>
  <si>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</si>
  <si>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</si>
  <si>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</si>
  <si>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</si>
  <si>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</si>
  <si>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</si>
  <si>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</si>
  <si>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</si>
  <si>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</si>
  <si>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</si>
  <si>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</si>
  <si>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</si>
  <si>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</si>
  <si>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</si>
  <si>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</si>
  <si>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</si>
  <si>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</si>
  <si>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</si>
  <si>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</si>
  <si>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</si>
  <si>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</si>
  <si>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</si>
  <si>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</si>
  <si>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</si>
  <si>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</si>
  <si>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</si>
  <si>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</si>
  <si>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</si>
  <si>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</si>
  <si>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</si>
  <si>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</si>
  <si>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</si>
  <si>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</si>
  <si>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</si>
  <si>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</si>
  <si>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</si>
  <si>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</si>
  <si>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</si>
  <si>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</si>
  <si>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</si>
  <si>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</si>
  <si>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</si>
  <si>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</si>
  <si>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</si>
  <si>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</si>
  <si>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</si>
  <si>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</si>
  <si>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</si>
  <si>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</si>
  <si>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</si>
  <si>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</si>
  <si>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</si>
  <si>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</si>
  <si>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</si>
  <si>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</si>
  <si>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</si>
  <si>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</si>
  <si>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</si>
  <si>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</si>
  <si>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</si>
  <si>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</si>
  <si>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</si>
  <si>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</si>
  <si>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</si>
  <si>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</si>
  <si>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</si>
  <si>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</si>
  <si>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</si>
  <si>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</si>
  <si>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</si>
  <si>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</si>
  <si>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</si>
  <si>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</si>
  <si>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</si>
  <si>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</si>
  <si>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</si>
  <si>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</si>
  <si>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</si>
  <si>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</si>
  <si>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</si>
  <si>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</si>
  <si>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</si>
  <si>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</si>
  <si>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</si>
  <si>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</si>
  <si>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</si>
  <si>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</si>
  <si>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</si>
  <si>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</si>
  <si>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</si>
  <si>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</si>
  <si>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</si>
  <si>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</si>
  <si>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</si>
  <si>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</si>
  <si>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</si>
  <si>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</si>
  <si>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</si>
  <si>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</si>
  <si>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</si>
  <si>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</si>
  <si>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</si>
  <si>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</si>
  <si>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</si>
  <si>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</si>
  <si>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</si>
  <si>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</si>
  <si>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</si>
  <si>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</si>
  <si>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</si>
  <si>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</si>
  <si>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</si>
  <si>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</si>
  <si>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</si>
  <si>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</si>
  <si>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</si>
  <si>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</si>
  <si>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</si>
  <si>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</si>
  <si>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</si>
  <si>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</si>
  <si>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</si>
  <si>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</si>
  <si>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</si>
  <si>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</si>
  <si>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</si>
  <si>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</si>
  <si>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</si>
  <si>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</si>
  <si>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</si>
  <si>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</si>
  <si>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</si>
  <si>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</si>
  <si>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</si>
  <si>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</si>
  <si>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</si>
  <si>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</si>
  <si>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</si>
  <si>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</si>
  <si>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</si>
  <si>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</si>
  <si>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</si>
  <si>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</si>
  <si>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</si>
  <si>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</si>
  <si>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</si>
  <si>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</si>
  <si>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</si>
  <si>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</si>
  <si>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</si>
  <si>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</si>
  <si>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</si>
  <si>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</si>
  <si>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</si>
  <si>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</si>
  <si>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</si>
  <si>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</si>
  <si>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</si>
  <si>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</si>
  <si>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</si>
  <si>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</si>
  <si>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</si>
  <si>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</si>
  <si>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</si>
  <si>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</si>
  <si>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</si>
  <si>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</si>
  <si>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</si>
  <si>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</si>
  <si>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</si>
  <si>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</si>
  <si>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</si>
  <si>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</si>
  <si>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</si>
  <si>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</si>
  <si>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</si>
  <si>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</si>
  <si>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</si>
  <si>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</si>
  <si>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</si>
  <si>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</si>
  <si>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</si>
  <si>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</si>
  <si>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</si>
  <si>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</si>
  <si>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</si>
  <si>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</si>
  <si>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</si>
  <si>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</si>
  <si>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</si>
  <si>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</si>
  <si>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</si>
  <si>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</si>
  <si>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</si>
  <si>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</si>
  <si>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</si>
  <si>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</si>
  <si>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</si>
  <si>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</si>
  <si>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</si>
  <si>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</si>
  <si>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</si>
  <si>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</si>
  <si>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</si>
  <si>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</si>
  <si>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</si>
  <si>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</si>
  <si>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</si>
  <si>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</si>
  <si>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</si>
  <si>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</si>
  <si>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</si>
  <si>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</si>
  <si>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</si>
  <si>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</si>
  <si>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</si>
  <si>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</si>
  <si>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</si>
  <si>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</si>
  <si>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</si>
  <si>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</si>
  <si>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</si>
  <si>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</si>
  <si>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</si>
  <si>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</si>
  <si>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</si>
  <si>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</si>
  <si>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</si>
  <si>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</si>
  <si>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</si>
  <si>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</si>
  <si>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</si>
  <si>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</si>
  <si>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</si>
  <si>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</si>
  <si>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</si>
  <si>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</si>
  <si>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</si>
  <si>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</si>
  <si>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</si>
  <si>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</si>
  <si>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</si>
  <si>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</si>
  <si>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</si>
  <si>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</si>
  <si>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</si>
  <si>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</si>
  <si>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</si>
  <si>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</si>
  <si>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</si>
  <si>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</si>
  <si>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</si>
  <si>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</si>
  <si>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</si>
  <si>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</si>
  <si>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</si>
  <si>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</si>
  <si>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</si>
  <si>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</si>
  <si>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</si>
  <si>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</si>
  <si>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</si>
  <si>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</si>
  <si>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</si>
  <si>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</si>
  <si>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</si>
  <si>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</si>
  <si>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</si>
  <si>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</si>
  <si>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</si>
  <si>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</si>
  <si>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</si>
  <si>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</si>
  <si>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</si>
  <si>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</si>
  <si>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</si>
  <si>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</si>
  <si>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</si>
  <si>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</si>
  <si>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</si>
  <si>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</si>
  <si>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</si>
  <si>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</si>
  <si>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</si>
  <si>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</si>
  <si>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</si>
  <si>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</si>
  <si>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</si>
  <si>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</si>
  <si>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</si>
  <si>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</si>
  <si>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</si>
  <si>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</si>
  <si>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</si>
  <si>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</si>
  <si>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</si>
  <si>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</si>
  <si>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</si>
  <si>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</si>
  <si>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</si>
  <si>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</si>
  <si>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</si>
  <si>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</si>
  <si>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</si>
  <si>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</si>
  <si>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</si>
  <si>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</si>
  <si>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</si>
  <si>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</si>
  <si>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</si>
  <si>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</si>
  <si>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</si>
  <si>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</si>
  <si>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</si>
  <si>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</si>
  <si>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</si>
  <si>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</si>
  <si>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</si>
  <si>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</si>
  <si>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</si>
  <si>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</si>
  <si>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</si>
  <si>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</si>
  <si>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</si>
  <si>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</si>
  <si>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</si>
  <si>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</si>
  <si>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</si>
  <si>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</si>
  <si>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</si>
  <si>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</si>
  <si>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</si>
  <si>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</si>
  <si>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</si>
  <si>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</si>
  <si>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</si>
  <si>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</si>
  <si>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</si>
  <si>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</si>
  <si>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</si>
  <si>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</si>
  <si>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</si>
  <si>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</si>
  <si>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</si>
  <si>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</si>
  <si>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</si>
  <si>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</si>
  <si>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</si>
  <si>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</si>
  <si>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</si>
  <si>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</si>
  <si>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</si>
  <si>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</si>
  <si>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</si>
  <si>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</si>
  <si>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</si>
  <si>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</si>
  <si>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</si>
  <si>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</si>
  <si>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</si>
  <si>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</si>
  <si>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</si>
  <si>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</si>
  <si>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</si>
  <si>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</si>
  <si>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</si>
  <si>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</si>
  <si>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</si>
  <si>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</si>
  <si>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</si>
  <si>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</si>
  <si>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</si>
  <si>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</si>
  <si>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</si>
  <si>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</si>
  <si>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</si>
  <si>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</si>
  <si>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</si>
  <si>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</si>
  <si>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</si>
  <si>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</si>
  <si>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</si>
  <si>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</si>
  <si>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</si>
  <si>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</si>
  <si>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</si>
  <si>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</si>
  <si>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</si>
  <si>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</si>
  <si>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</si>
  <si>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</si>
  <si>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</si>
  <si>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</si>
  <si>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</si>
  <si>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</si>
  <si>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</si>
  <si>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</si>
  <si>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</si>
  <si>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</si>
  <si>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</si>
  <si>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</si>
  <si>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</si>
  <si>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</si>
  <si>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</si>
  <si>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</si>
  <si>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</si>
  <si>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</si>
  <si>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</si>
  <si>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</si>
  <si>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</si>
  <si>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</si>
  <si>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</si>
  <si>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</si>
  <si>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</si>
  <si>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</si>
  <si>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</si>
  <si>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</si>
  <si>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</si>
  <si>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</si>
  <si>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</si>
  <si>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</si>
  <si>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</si>
  <si>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</si>
  <si>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</si>
  <si>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</si>
  <si>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</si>
  <si>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</si>
  <si>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</si>
  <si>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</si>
  <si>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</si>
  <si>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</si>
  <si>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</si>
  <si>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</si>
  <si>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</si>
  <si>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</si>
  <si>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</si>
  <si>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</si>
  <si>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</si>
  <si>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</si>
  <si>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</si>
  <si>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</si>
  <si>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</si>
  <si>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</si>
  <si>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</si>
  <si>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</si>
  <si>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</si>
  <si>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</si>
  <si>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</si>
  <si>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</si>
  <si>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</si>
  <si>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</si>
  <si>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</si>
  <si>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</si>
  <si>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</si>
  <si>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</si>
  <si>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</si>
  <si>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</si>
  <si>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</si>
  <si>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</si>
  <si>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</si>
  <si>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</si>
  <si>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</si>
  <si>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</si>
  <si>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</si>
  <si>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</si>
  <si>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</si>
  <si>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</si>
  <si>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</si>
  <si>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</si>
  <si>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</si>
  <si>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</si>
  <si>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</si>
  <si>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</si>
  <si>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</si>
  <si>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</si>
  <si>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</si>
  <si>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</si>
  <si>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</si>
  <si>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</si>
  <si>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</si>
  <si>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</si>
  <si>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</si>
  <si>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</si>
  <si>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</si>
  <si>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</si>
  <si>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</si>
  <si>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</si>
  <si>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</si>
  <si>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</si>
  <si>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</si>
  <si>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</si>
  <si>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</si>
  <si>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</si>
  <si>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</si>
  <si>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</si>
  <si>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</si>
  <si>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</si>
  <si>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</si>
  <si>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</si>
  <si>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</si>
  <si>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</si>
  <si>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</si>
  <si>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</si>
  <si>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</si>
  <si>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</si>
  <si>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</si>
  <si>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</si>
  <si>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</si>
  <si>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</si>
  <si>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</si>
  <si>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</si>
  <si>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</si>
  <si>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</si>
  <si>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</si>
  <si>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</si>
  <si>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</si>
  <si>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</si>
  <si>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</si>
  <si>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</si>
  <si>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</si>
  <si>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</si>
  <si>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</si>
  <si>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</si>
  <si>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</si>
  <si>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</si>
  <si>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</si>
  <si>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</si>
  <si>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</si>
  <si>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</si>
  <si>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</si>
  <si>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</si>
  <si>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</si>
  <si>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</si>
  <si>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</si>
  <si>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</si>
  <si>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</si>
  <si>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</si>
  <si>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</si>
  <si>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</si>
  <si>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</si>
  <si>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</si>
  <si>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</si>
  <si>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</si>
  <si>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</si>
  <si>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</si>
  <si>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</si>
  <si>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</si>
  <si>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</si>
  <si>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</si>
  <si>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</si>
  <si>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</si>
  <si>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</si>
  <si>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</si>
  <si>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</si>
  <si>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</si>
  <si>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</si>
  <si>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</si>
  <si>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</si>
  <si>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</si>
  <si>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</si>
  <si>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</si>
  <si>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</si>
  <si>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</si>
  <si>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</si>
  <si>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</si>
  <si>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</si>
  <si>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</si>
  <si>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</si>
  <si>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</si>
  <si>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</si>
  <si>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</si>
  <si>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</si>
  <si>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</si>
  <si>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</si>
  <si>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</si>
  <si>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</si>
  <si>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</si>
  <si>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</si>
  <si>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</si>
  <si>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</si>
  <si>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</si>
  <si>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</si>
  <si>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</si>
  <si>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</si>
  <si>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</si>
  <si>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</si>
  <si>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</si>
  <si>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</si>
  <si>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</si>
  <si>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</si>
  <si>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</si>
  <si>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</si>
  <si>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</si>
  <si>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</si>
  <si>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</si>
  <si>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</si>
  <si>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</si>
  <si>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</si>
  <si>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</si>
  <si>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</si>
  <si>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</si>
  <si>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</si>
  <si>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</si>
  <si>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</si>
  <si>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</si>
  <si>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</si>
  <si>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</si>
  <si>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</si>
  <si>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</si>
  <si>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</si>
  <si>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</si>
  <si>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</si>
  <si>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</si>
  <si>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</si>
  <si>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</si>
  <si>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</si>
  <si>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</si>
  <si>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</si>
  <si>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</si>
  <si>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</si>
  <si>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</si>
  <si>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</si>
  <si>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</si>
  <si>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</si>
  <si>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</si>
  <si>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</si>
  <si>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</si>
  <si>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</si>
  <si>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</si>
  <si>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</si>
  <si>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</si>
  <si>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</si>
  <si>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</si>
  <si>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</si>
  <si>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</si>
  <si>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</si>
  <si>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</si>
  <si>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</si>
  <si>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</si>
  <si>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</si>
  <si>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</si>
  <si>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</si>
  <si>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</si>
  <si>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</si>
  <si>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</si>
  <si>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</si>
  <si>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</si>
  <si>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</si>
  <si>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</si>
  <si>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</si>
  <si>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</si>
  <si>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</si>
  <si>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</si>
  <si>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</si>
  <si>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</si>
  <si>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</si>
  <si>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</si>
  <si>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</si>
  <si>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</si>
  <si>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</si>
  <si>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</si>
  <si>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</si>
  <si>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</si>
  <si>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</si>
  <si>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</si>
  <si>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</si>
  <si>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</si>
  <si>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</si>
  <si>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</si>
  <si>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</si>
  <si>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</si>
  <si>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</si>
  <si>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</si>
  <si>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</si>
  <si>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</si>
  <si>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</si>
  <si>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</si>
  <si>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</si>
  <si>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</si>
  <si>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</si>
  <si>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</si>
  <si>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</si>
  <si>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</si>
  <si>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</si>
  <si>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</si>
  <si>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</si>
  <si>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</si>
  <si>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</si>
  <si>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</si>
  <si>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</si>
  <si>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</si>
  <si>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</si>
  <si>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</si>
  <si>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</si>
  <si>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</si>
  <si>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</si>
  <si>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</si>
  <si>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</si>
  <si>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</si>
  <si>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</si>
  <si>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</si>
  <si>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</si>
  <si>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</si>
  <si>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</si>
  <si>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</si>
  <si>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</si>
  <si>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</si>
  <si>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</si>
  <si>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</si>
  <si>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</si>
  <si>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</si>
  <si>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</si>
  <si>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</si>
  <si>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</si>
  <si>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</si>
  <si>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</si>
  <si>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</si>
  <si>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</si>
  <si>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</si>
  <si>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</si>
  <si>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</si>
  <si>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</si>
  <si>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</si>
  <si>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</si>
  <si>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</si>
  <si>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</si>
  <si>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</si>
  <si>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</si>
  <si>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</si>
  <si>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</si>
  <si>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</si>
  <si>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</si>
  <si>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</si>
  <si>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</si>
  <si>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</si>
  <si>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</si>
  <si>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</si>
  <si>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</si>
  <si>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</si>
  <si>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</si>
  <si>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</si>
  <si>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</si>
  <si>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</si>
  <si>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</si>
  <si>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</si>
  <si>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</si>
  <si>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</si>
  <si>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</si>
  <si>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</si>
  <si>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</si>
  <si>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</si>
  <si>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</si>
  <si>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</si>
  <si>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</si>
  <si>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</si>
  <si>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</si>
  <si>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</si>
  <si>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</si>
  <si>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</si>
  <si>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</si>
  <si>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</si>
  <si>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</si>
  <si>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</si>
  <si>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</si>
  <si>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</si>
  <si>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</si>
  <si>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</si>
  <si>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</si>
  <si>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</si>
  <si>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</si>
  <si>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</si>
  <si>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</si>
  <si>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</si>
  <si>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</si>
  <si>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</si>
  <si>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</si>
  <si>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</si>
  <si>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</si>
  <si>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</si>
  <si>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</si>
  <si>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</si>
  <si>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</si>
  <si>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</si>
  <si>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</si>
  <si>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</si>
  <si>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</si>
  <si>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</si>
  <si>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</si>
  <si>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</si>
  <si>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</si>
  <si>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</si>
  <si>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</si>
  <si>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</si>
  <si>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</si>
  <si>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</si>
  <si>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</si>
  <si>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</si>
  <si>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</si>
  <si>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</si>
  <si>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</si>
  <si>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</si>
  <si>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</si>
  <si>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</si>
  <si>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</si>
  <si>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</si>
  <si>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</si>
  <si>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</si>
  <si>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</si>
  <si>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</si>
  <si>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</si>
  <si>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</si>
  <si>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</si>
  <si>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</si>
  <si>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</si>
  <si>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</si>
  <si>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</si>
  <si>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</si>
  <si>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</si>
  <si>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</si>
  <si>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</si>
  <si>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</si>
  <si>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</si>
  <si>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</si>
  <si>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</si>
  <si>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</si>
  <si>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</si>
  <si>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</si>
  <si>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</si>
  <si>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</si>
  <si>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</si>
  <si>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</si>
  <si>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</si>
  <si>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</si>
  <si>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</si>
  <si>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</si>
  <si>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</si>
  <si>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</si>
  <si>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</si>
  <si>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</si>
  <si>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</si>
  <si>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</si>
  <si>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</si>
  <si>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</si>
  <si>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</si>
  <si>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</si>
  <si>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</si>
  <si>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</si>
  <si>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</si>
  <si>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</si>
  <si>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</si>
  <si>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</si>
  <si>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</si>
  <si>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</si>
  <si>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</si>
  <si>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</si>
  <si>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</si>
  <si>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</si>
  <si>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</si>
  <si>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</si>
  <si>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</si>
  <si>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</si>
  <si>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</si>
  <si>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</si>
  <si>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</si>
  <si>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</si>
  <si>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</si>
  <si>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</si>
  <si>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</si>
  <si>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</si>
  <si>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</si>
  <si>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</si>
  <si>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</si>
  <si>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</si>
  <si>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</si>
  <si>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</si>
  <si>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</si>
  <si>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</si>
  <si>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</si>
  <si>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</si>
  <si>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</si>
  <si>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</si>
  <si>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</si>
  <si>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</si>
  <si>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</si>
  <si>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</si>
  <si>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</si>
  <si>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</si>
  <si>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</si>
  <si>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</si>
  <si>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</si>
  <si>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</si>
  <si>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</si>
  <si>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</si>
  <si>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</si>
  <si>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</si>
  <si>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</si>
  <si>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</si>
  <si>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</si>
  <si>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</si>
  <si>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</si>
  <si>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</si>
  <si>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</si>
  <si>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</si>
  <si>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</si>
  <si>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</si>
  <si>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</si>
  <si>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</si>
  <si>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</si>
  <si>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</si>
  <si>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</si>
  <si>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</si>
  <si>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</si>
  <si>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</si>
  <si>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</si>
  <si>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</si>
  <si>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</si>
  <si>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</si>
  <si>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</si>
  <si>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</si>
  <si>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</si>
  <si>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</si>
  <si>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</si>
  <si>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</si>
  <si>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</si>
  <si>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</si>
  <si>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</si>
  <si>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</si>
  <si>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</si>
  <si>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</si>
  <si>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</si>
  <si>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</si>
  <si>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</si>
  <si>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</si>
  <si>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</si>
  <si>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</si>
  <si>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</si>
  <si>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</si>
  <si>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</si>
  <si>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</si>
  <si>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</si>
  <si>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</si>
  <si>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</si>
  <si>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</si>
  <si>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</si>
  <si>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</si>
  <si>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</si>
  <si>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</si>
  <si>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</si>
  <si>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</si>
  <si>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</si>
  <si>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</si>
  <si>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</si>
  <si>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</si>
  <si>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</si>
  <si>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</si>
  <si>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</si>
  <si>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</si>
  <si>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</si>
  <si>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</si>
  <si>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</si>
  <si>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</si>
  <si>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</si>
  <si>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</si>
  <si>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</si>
  <si>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</si>
  <si>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</si>
  <si>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</si>
  <si>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</si>
  <si>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</si>
  <si>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</si>
  <si>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</si>
  <si>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</si>
  <si>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</si>
  <si>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</si>
  <si>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</si>
  <si>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</si>
  <si>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</si>
  <si>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</si>
  <si>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</si>
  <si>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</si>
  <si>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</si>
  <si>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</si>
  <si>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</si>
  <si>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</si>
  <si>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</si>
  <si>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</si>
  <si>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</si>
  <si>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</si>
  <si>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</si>
  <si>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</si>
  <si>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</si>
  <si>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</si>
  <si>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</si>
  <si>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</si>
  <si>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</si>
  <si>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</si>
  <si>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</si>
  <si>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</si>
  <si>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</si>
  <si>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</si>
  <si>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</si>
  <si>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</si>
  <si>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</si>
  <si>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</si>
  <si>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</si>
  <si>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</si>
  <si>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</si>
  <si>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</si>
  <si>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</si>
  <si>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</si>
  <si>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</si>
  <si>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</si>
  <si>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</si>
  <si>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</si>
  <si>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</si>
  <si>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</si>
  <si>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</si>
  <si>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</si>
  <si>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</si>
  <si>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</si>
  <si>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</si>
  <si>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</si>
  <si>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</si>
  <si>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</si>
  <si>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</si>
  <si>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</si>
  <si>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</si>
  <si>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</si>
  <si>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</si>
  <si>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</si>
  <si>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</si>
  <si>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</si>
  <si>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</si>
  <si>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</si>
  <si>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</si>
  <si>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</si>
  <si>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</si>
  <si>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</si>
  <si>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</si>
  <si>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</si>
  <si>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</si>
  <si>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</si>
  <si>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</si>
  <si>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</si>
  <si>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</si>
  <si>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</si>
  <si>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</si>
  <si>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</si>
  <si>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</si>
  <si>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</si>
  <si>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</si>
  <si>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</si>
  <si>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</si>
  <si>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</si>
  <si>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</si>
  <si>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</si>
  <si>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</si>
  <si>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</si>
  <si>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</si>
  <si>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</si>
  <si>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</si>
  <si>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</si>
  <si>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</si>
  <si>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</si>
  <si>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</si>
  <si>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</si>
  <si>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</si>
  <si>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</si>
  <si>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</si>
  <si>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</si>
  <si>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</si>
  <si>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</si>
  <si>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</si>
  <si>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</si>
  <si>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</si>
  <si>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</si>
  <si>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</si>
  <si>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</si>
  <si>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</si>
  <si>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</si>
  <si>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</si>
  <si>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</si>
  <si>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</si>
  <si>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</si>
  <si>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</si>
  <si>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</si>
  <si>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</si>
  <si>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</si>
  <si>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</si>
  <si>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</si>
  <si>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</si>
  <si>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</si>
  <si>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</si>
  <si>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</si>
  <si>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</si>
  <si>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</si>
  <si>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</si>
  <si>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</si>
  <si>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</si>
  <si>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</si>
  <si>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</si>
  <si>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</si>
  <si>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</si>
  <si>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</si>
  <si>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</si>
  <si>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</si>
  <si>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</si>
  <si>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</si>
  <si>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</si>
  <si>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</si>
  <si>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</si>
  <si>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</si>
  <si>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</si>
  <si>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</si>
  <si>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</si>
  <si>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</si>
  <si>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</si>
  <si>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</si>
  <si>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</si>
  <si>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</si>
  <si>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</si>
  <si>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</si>
  <si>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</si>
  <si>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</si>
  <si>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</si>
  <si>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</si>
  <si>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</si>
  <si>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</si>
  <si>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</si>
  <si>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</si>
  <si>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</si>
  <si>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</si>
  <si>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</si>
  <si>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</si>
  <si>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</si>
  <si>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</si>
  <si>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</si>
  <si>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</si>
  <si>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</si>
  <si>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</si>
  <si>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</si>
  <si>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</si>
  <si>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</si>
  <si>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</si>
  <si>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</si>
  <si>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</si>
  <si>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</si>
  <si>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</si>
  <si>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</si>
  <si>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</si>
  <si>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</si>
  <si>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</si>
  <si>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</si>
  <si>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</si>
  <si>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</si>
  <si>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</si>
  <si>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</si>
  <si>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</si>
  <si>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</si>
  <si>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</si>
  <si>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</si>
  <si>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</si>
  <si>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</si>
  <si>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</si>
  <si>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</si>
  <si>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</si>
  <si>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</si>
  <si>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</si>
  <si>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</si>
  <si>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</si>
  <si>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</si>
  <si>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</si>
  <si>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</si>
  <si>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</si>
  <si>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</si>
  <si>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</si>
  <si>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</si>
  <si>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</si>
  <si>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</si>
  <si>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</si>
  <si>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</si>
  <si>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</si>
  <si>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</si>
  <si>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</si>
  <si>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</si>
  <si>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</si>
  <si>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</si>
  <si>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</si>
  <si>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</si>
  <si>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</si>
  <si>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</si>
  <si>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</si>
  <si>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</si>
  <si>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</si>
  <si>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</si>
  <si>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</si>
  <si>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</si>
  <si>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</si>
  <si>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</si>
  <si>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</si>
  <si>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</si>
  <si>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</si>
  <si>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</si>
  <si>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</si>
  <si>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</si>
  <si>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</si>
  <si>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</si>
  <si>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</si>
  <si>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</si>
  <si>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</si>
  <si>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</si>
  <si>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</si>
  <si>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</si>
  <si>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</si>
  <si>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</si>
  <si>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</si>
  <si>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</si>
  <si>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</si>
  <si>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</si>
  <si>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</si>
  <si>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</si>
  <si>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</si>
  <si>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</si>
  <si>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</si>
  <si>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</si>
  <si>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</si>
  <si>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</si>
  <si>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</si>
  <si>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</si>
  <si>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</si>
  <si>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</si>
  <si>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</si>
  <si>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</si>
  <si>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</si>
  <si>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</si>
  <si>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</si>
  <si>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</si>
  <si>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</si>
  <si>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</si>
  <si>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</si>
  <si>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</si>
  <si>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</si>
  <si>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</si>
  <si>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</si>
  <si>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</si>
  <si>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</si>
  <si>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</si>
  <si>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</si>
  <si>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</si>
  <si>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</si>
  <si>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</si>
  <si>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</si>
  <si>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</si>
  <si>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</si>
  <si>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</si>
  <si>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</si>
  <si>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</si>
  <si>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</si>
  <si>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</si>
  <si>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</si>
  <si>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</si>
  <si>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</si>
  <si>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</si>
  <si>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</si>
  <si>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</si>
  <si>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</si>
  <si>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</si>
  <si>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</si>
  <si>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</si>
  <si>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</si>
  <si>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</si>
  <si>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</si>
  <si>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</si>
  <si>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</si>
  <si>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</si>
  <si>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</si>
  <si>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</si>
  <si>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</si>
  <si>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</si>
  <si>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</si>
  <si>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</si>
  <si>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</si>
  <si>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</si>
  <si>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</si>
  <si>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</si>
  <si>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</si>
  <si>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</si>
  <si>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</si>
  <si>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</si>
  <si>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</si>
  <si>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</si>
  <si>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</si>
  <si>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</si>
  <si>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</si>
  <si>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</si>
  <si>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</si>
  <si>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</si>
  <si>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</si>
  <si>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</si>
  <si>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</si>
  <si>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</si>
  <si>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</si>
  <si>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</si>
  <si>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</si>
  <si>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</si>
  <si>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</si>
  <si>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</si>
  <si>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</si>
  <si>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</si>
  <si>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</si>
  <si>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</si>
  <si>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</si>
  <si>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</si>
  <si>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</si>
  <si>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</si>
  <si>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</si>
  <si>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</si>
  <si>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</si>
  <si>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</si>
  <si>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</si>
  <si>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</si>
  <si>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</si>
  <si>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</si>
  <si>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</si>
  <si>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</si>
  <si>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</si>
  <si>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</si>
  <si>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</si>
  <si>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</si>
  <si>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</si>
  <si>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</si>
  <si>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</si>
  <si>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</si>
  <si>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</si>
  <si>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</si>
  <si>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</si>
  <si>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</si>
  <si>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</si>
  <si>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</si>
  <si>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</si>
  <si>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</si>
  <si>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</si>
  <si>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</si>
  <si>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</si>
  <si>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</si>
  <si>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</si>
  <si>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</si>
  <si>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</si>
  <si>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</si>
  <si>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</si>
  <si>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</si>
  <si>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</si>
  <si>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</si>
  <si>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</si>
  <si>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</si>
  <si>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</si>
  <si>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</si>
  <si>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</si>
  <si>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</si>
  <si>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</si>
  <si>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</si>
  <si>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</si>
  <si>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</si>
  <si>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</si>
  <si>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</si>
  <si>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</si>
  <si>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</si>
  <si>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</si>
  <si>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</si>
  <si>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</si>
  <si>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</si>
  <si>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</si>
  <si>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</si>
  <si>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</si>
  <si>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</si>
  <si>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</si>
  <si>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</si>
  <si>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</si>
  <si>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</si>
  <si>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</si>
  <si>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</si>
  <si>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</si>
  <si>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</si>
  <si>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</si>
  <si>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</si>
  <si>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</si>
  <si>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</si>
  <si>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</si>
  <si>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</si>
  <si>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</si>
  <si>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</si>
  <si>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</si>
  <si>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</si>
  <si>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</si>
  <si>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</si>
  <si>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</si>
  <si>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</si>
  <si>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</si>
  <si>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</si>
  <si>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</si>
  <si>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</si>
  <si>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</si>
  <si>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</si>
  <si>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</si>
  <si>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</si>
  <si>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</si>
  <si>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</si>
  <si>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</si>
  <si>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</si>
  <si>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</si>
  <si>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</si>
  <si>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</si>
  <si>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</si>
  <si>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</si>
  <si>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</si>
  <si>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</si>
  <si>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</si>
  <si>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</si>
  <si>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</si>
  <si>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</si>
  <si>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</si>
  <si>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</si>
  <si>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</si>
  <si>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</si>
  <si>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</si>
  <si>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</si>
  <si>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</si>
  <si>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</si>
  <si>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</si>
  <si>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</si>
  <si>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</si>
  <si>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</si>
  <si>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</si>
  <si>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</si>
  <si>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</si>
  <si>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</si>
  <si>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</si>
  <si>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</si>
  <si>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</si>
  <si>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</si>
  <si>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</si>
  <si>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</si>
  <si>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</si>
  <si>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</si>
  <si>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</si>
  <si>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</si>
  <si>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</si>
  <si>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</si>
  <si>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</si>
  <si>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</si>
  <si>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</si>
  <si>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</si>
  <si>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</si>
  <si>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</si>
  <si>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</si>
  <si>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</si>
  <si>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</si>
  <si>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</si>
  <si>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</si>
  <si>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</si>
  <si>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</si>
  <si>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</si>
  <si>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</si>
  <si>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</si>
  <si>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</si>
  <si>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</si>
  <si>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</si>
  <si>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</si>
  <si>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</si>
  <si>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</si>
  <si>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</si>
  <si>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</si>
  <si>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</si>
  <si>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</si>
  <si>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</si>
  <si>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</si>
  <si>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</si>
  <si>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</si>
  <si>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</si>
  <si>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</si>
  <si>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</si>
  <si>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</si>
  <si>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</si>
  <si>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</si>
  <si>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</si>
  <si>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</si>
  <si>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</si>
  <si>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</si>
  <si>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</si>
  <si>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</si>
  <si>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</si>
  <si>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</si>
  <si>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</si>
  <si>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</si>
  <si>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</si>
  <si>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</si>
  <si>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</si>
  <si>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</si>
  <si>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</si>
  <si>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</si>
  <si>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</si>
  <si>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</si>
  <si>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</si>
  <si>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</si>
  <si>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</si>
  <si>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</si>
  <si>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</si>
  <si>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</si>
  <si>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</si>
  <si>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</si>
  <si>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</si>
  <si>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</si>
  <si>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</si>
  <si>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</si>
  <si>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</si>
  <si>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</si>
  <si>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</si>
  <si>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</si>
  <si>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</si>
  <si>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</si>
  <si>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</si>
  <si>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</si>
  <si>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</si>
  <si>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</si>
  <si>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</si>
  <si>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</si>
  <si>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</si>
  <si>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</si>
  <si>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</si>
  <si>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</si>
  <si>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</si>
  <si>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</si>
  <si>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</si>
  <si>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</si>
  <si>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</si>
  <si>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</si>
  <si>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</si>
  <si>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</si>
  <si>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</si>
  <si>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</si>
  <si>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</si>
  <si>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</si>
  <si>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</si>
  <si>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</si>
  <si>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</si>
  <si>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</si>
  <si>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</si>
  <si>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</si>
  <si>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</si>
  <si>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</si>
  <si>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</si>
  <si>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</si>
  <si>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</si>
  <si>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</si>
  <si>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</si>
  <si>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</si>
  <si>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</si>
  <si>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</si>
  <si>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</si>
  <si>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</si>
  <si>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</si>
  <si>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</si>
  <si>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</si>
  <si>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</si>
  <si>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</si>
  <si>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</si>
  <si>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</si>
  <si>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</si>
  <si>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</si>
  <si>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</si>
  <si>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</si>
  <si>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</si>
  <si>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</si>
  <si>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</si>
  <si>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</si>
  <si>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</si>
  <si>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</si>
  <si>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</si>
  <si>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</si>
  <si>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</si>
  <si>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</si>
  <si>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</si>
  <si>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</si>
  <si>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</si>
  <si>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</si>
  <si>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</si>
  <si>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</si>
  <si>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</si>
  <si>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</si>
  <si>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</si>
  <si>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</si>
  <si>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</si>
  <si>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</si>
  <si>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</si>
  <si>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</si>
  <si>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</si>
  <si>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</si>
  <si>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</si>
  <si>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</si>
  <si>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</si>
  <si>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</si>
  <si>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</si>
  <si>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</si>
  <si>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</si>
  <si>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</si>
  <si>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</si>
  <si>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</si>
  <si>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</si>
  <si>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</si>
  <si>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</si>
  <si>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</si>
  <si>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</si>
  <si>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</si>
  <si>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</si>
  <si>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</si>
  <si>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</si>
  <si>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</si>
  <si>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</si>
  <si>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</si>
  <si>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</si>
  <si>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</si>
  <si>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</si>
  <si>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</si>
  <si>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</si>
  <si>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</si>
  <si>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</si>
  <si>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</si>
  <si>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</si>
  <si>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</si>
  <si>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</si>
  <si>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</si>
  <si>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</si>
  <si>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</si>
  <si>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</si>
  <si>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</si>
  <si>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</si>
  <si>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</si>
  <si>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</si>
  <si>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</si>
  <si>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</si>
  <si>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</si>
  <si>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</si>
  <si>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</si>
  <si>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</si>
  <si>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</si>
  <si>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</si>
  <si>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</si>
  <si>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</si>
  <si>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</si>
  <si>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</si>
  <si>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</si>
  <si>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</si>
  <si>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</si>
  <si>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</si>
  <si>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</si>
  <si>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</si>
  <si>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</si>
  <si>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</si>
  <si>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</si>
  <si>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</si>
  <si>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</si>
  <si>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</si>
  <si>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</si>
  <si>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</si>
  <si>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</si>
  <si>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</si>
  <si>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</si>
  <si>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</si>
  <si>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</si>
  <si>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</si>
  <si>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</si>
  <si>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</si>
  <si>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</si>
  <si>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</si>
  <si>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</si>
  <si>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</si>
  <si>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</si>
  <si>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</si>
  <si>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</si>
  <si>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</si>
  <si>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</si>
  <si>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</si>
  <si>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</si>
  <si>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</si>
  <si>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</si>
  <si>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</si>
  <si>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</si>
  <si>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</si>
  <si>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</si>
  <si>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</si>
  <si>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</si>
  <si>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</si>
  <si>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</si>
  <si>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</si>
  <si>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</si>
  <si>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</si>
  <si>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</si>
  <si>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</si>
  <si>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</si>
  <si>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</si>
  <si>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</si>
  <si>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</si>
  <si>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</si>
  <si>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</si>
  <si>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</si>
  <si>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</si>
  <si>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</si>
  <si>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</si>
  <si>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</si>
  <si>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</si>
  <si>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</si>
  <si>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</si>
  <si>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</si>
  <si>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</si>
  <si>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</si>
  <si>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</si>
  <si>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</si>
  <si>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</si>
  <si>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</si>
  <si>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</si>
  <si>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</si>
  <si>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</si>
  <si>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</si>
  <si>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</si>
  <si>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</si>
  <si>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</si>
  <si>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</si>
  <si>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</si>
  <si>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</si>
  <si>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</si>
  <si>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</si>
  <si>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</si>
  <si>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</si>
  <si>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</si>
  <si>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</si>
  <si>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</si>
  <si>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</si>
  <si>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</si>
  <si>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</si>
  <si>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</si>
  <si>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</si>
  <si>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</si>
  <si>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</si>
  <si>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</si>
  <si>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</si>
  <si>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</si>
  <si>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</si>
  <si>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</si>
  <si>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</si>
  <si>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</si>
  <si>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</si>
  <si>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</si>
  <si>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</si>
  <si>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</si>
  <si>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</si>
  <si>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</si>
  <si>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</si>
  <si>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</si>
  <si>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</si>
  <si>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</si>
  <si>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</si>
  <si>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</si>
  <si>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</si>
  <si>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</si>
  <si>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</si>
  <si>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</si>
  <si>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</si>
  <si>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</si>
  <si>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</si>
  <si>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</si>
  <si>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</si>
  <si>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</si>
  <si>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</si>
  <si>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</si>
  <si>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</si>
  <si>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</si>
  <si>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</si>
  <si>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</si>
  <si>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</si>
  <si>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</si>
  <si>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</si>
  <si>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</si>
  <si>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</si>
  <si>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</si>
  <si>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</si>
  <si>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</si>
  <si>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</si>
  <si>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</si>
  <si>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</si>
  <si>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</si>
  <si>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</si>
  <si>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</si>
  <si>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</si>
  <si>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</si>
  <si>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</si>
  <si>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</si>
  <si>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</si>
  <si>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</si>
  <si>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</si>
  <si>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</si>
  <si>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</si>
  <si>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</si>
  <si>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</si>
  <si>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</si>
  <si>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</si>
  <si>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</si>
  <si>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</si>
  <si>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</si>
  <si>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</si>
  <si>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</si>
  <si>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</si>
  <si>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</si>
  <si>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</si>
  <si>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</si>
  <si>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</si>
  <si>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</si>
  <si>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</si>
  <si>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</si>
  <si>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</si>
  <si>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</si>
  <si>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</si>
  <si>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</si>
  <si>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</si>
  <si>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</si>
  <si>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</si>
  <si>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</si>
  <si>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</si>
  <si>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</si>
  <si>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</si>
  <si>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</si>
  <si>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</si>
  <si>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</si>
  <si>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</si>
  <si>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</si>
  <si>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</si>
  <si>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</si>
  <si>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</si>
  <si>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</si>
  <si>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</si>
  <si>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</si>
  <si>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</si>
  <si>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</si>
  <si>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</si>
  <si>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</si>
  <si>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</si>
  <si>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</si>
  <si>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</si>
  <si>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</si>
  <si>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</si>
  <si>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</si>
  <si>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</si>
  <si>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</si>
  <si>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</si>
  <si>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</si>
  <si>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</si>
  <si>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</si>
  <si>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</si>
  <si>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</si>
  <si>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</si>
  <si>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</si>
  <si>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</si>
  <si>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</si>
  <si>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</si>
  <si>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</si>
  <si>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</si>
  <si>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</si>
  <si>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</si>
  <si>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</si>
  <si>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</si>
  <si>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</si>
  <si>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</si>
  <si>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</si>
  <si>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</si>
  <si>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</si>
  <si>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</si>
  <si>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</si>
  <si>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</si>
  <si>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</si>
  <si>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</si>
  <si>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</si>
  <si>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</si>
  <si>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</si>
  <si>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</si>
  <si>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</si>
  <si>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</si>
  <si>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</si>
  <si>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</si>
  <si>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</si>
  <si>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</si>
  <si>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</si>
  <si>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</si>
  <si>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</si>
  <si>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</si>
  <si>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</si>
  <si>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</si>
  <si>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</si>
  <si>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</si>
  <si>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</si>
  <si>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</si>
  <si>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</si>
  <si>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</si>
  <si>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</si>
  <si>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</si>
  <si>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</si>
  <si>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</si>
  <si>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</si>
  <si>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</si>
  <si>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</si>
  <si>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</si>
  <si>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</si>
  <si>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</si>
  <si>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</si>
  <si>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</si>
  <si>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</si>
  <si>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</si>
  <si>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</si>
  <si>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</si>
  <si>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</si>
  <si>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</si>
  <si>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</si>
  <si>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</si>
  <si>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</si>
  <si>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</si>
  <si>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</si>
  <si>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</si>
  <si>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</si>
  <si>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</si>
  <si>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</si>
  <si>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</si>
  <si>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</si>
  <si>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</si>
  <si>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</si>
  <si>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</si>
  <si>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</si>
  <si>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</si>
  <si>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</si>
  <si>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</si>
  <si>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</si>
  <si>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</si>
  <si>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</si>
  <si>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</si>
  <si>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</si>
  <si>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</si>
  <si>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</si>
  <si>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</si>
  <si>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</si>
  <si>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</si>
  <si>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</si>
  <si>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</si>
  <si>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</si>
  <si>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</si>
  <si>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</si>
  <si>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</si>
  <si>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</si>
  <si>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</si>
  <si>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</si>
  <si>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</si>
  <si>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</si>
  <si>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</si>
  <si>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</si>
  <si>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</si>
  <si>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</si>
  <si>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</si>
  <si>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</si>
  <si>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</si>
  <si>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</si>
  <si>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</si>
  <si>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</si>
  <si>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</si>
  <si>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</si>
  <si>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</si>
  <si>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</si>
  <si>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</si>
  <si>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</si>
  <si>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</si>
  <si>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</si>
  <si>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</si>
  <si>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</si>
  <si>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</si>
  <si>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</si>
  <si>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</si>
  <si>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</si>
  <si>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</si>
  <si>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</si>
  <si>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</si>
  <si>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</si>
  <si>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</si>
  <si>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</si>
  <si>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</si>
  <si>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</si>
  <si>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</si>
  <si>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</si>
  <si>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</si>
  <si>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</si>
  <si>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</si>
  <si>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</si>
  <si>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</si>
  <si>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</si>
  <si>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</si>
  <si>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</si>
  <si>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</si>
  <si>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</si>
  <si>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</si>
  <si>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</si>
  <si>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</si>
  <si>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</si>
  <si>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</si>
  <si>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</si>
  <si>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</si>
  <si>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</si>
  <si>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</si>
  <si>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</si>
  <si>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</si>
  <si>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</si>
  <si>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</si>
  <si>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</si>
  <si>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</si>
  <si>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</si>
  <si>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</si>
  <si>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</si>
  <si>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</si>
  <si>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</si>
  <si>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</si>
  <si>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</si>
  <si>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</si>
  <si>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</si>
  <si>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</si>
  <si>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</si>
  <si>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</si>
  <si>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</si>
  <si>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</si>
  <si>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</si>
  <si>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</si>
  <si>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</si>
  <si>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</si>
  <si>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</si>
  <si>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</si>
  <si>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</si>
  <si>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</si>
  <si>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</si>
  <si>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</si>
  <si>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</si>
  <si>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</si>
  <si>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</si>
  <si>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</si>
  <si>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</si>
  <si>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</si>
  <si>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</si>
  <si>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</si>
  <si>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</si>
  <si>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</si>
  <si>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</si>
  <si>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</si>
  <si>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</si>
  <si>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</si>
  <si>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</si>
  <si>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</si>
  <si>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</si>
  <si>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</si>
  <si>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</si>
  <si>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</si>
  <si>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</si>
  <si>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</si>
  <si>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</si>
  <si>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</si>
  <si>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</si>
  <si>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</si>
  <si>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</si>
  <si>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</si>
  <si>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</si>
  <si>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</si>
  <si>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</si>
  <si>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</si>
  <si>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</si>
  <si>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</si>
  <si>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</si>
  <si>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</si>
  <si>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</si>
  <si>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</si>
  <si>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</si>
  <si>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</si>
  <si>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</si>
  <si>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</si>
  <si>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</si>
  <si>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</si>
  <si>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</si>
  <si>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</si>
  <si>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</si>
  <si>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</si>
  <si>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</si>
  <si>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</si>
  <si>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</si>
  <si>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</si>
  <si>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</si>
  <si>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</si>
  <si>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</si>
  <si>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</si>
  <si>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</si>
  <si>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</si>
  <si>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</si>
  <si>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</si>
  <si>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</si>
  <si>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</si>
  <si>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</si>
  <si>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</si>
  <si>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</si>
  <si>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</si>
  <si>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</si>
  <si>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</si>
  <si>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</si>
  <si>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</si>
  <si>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</si>
  <si>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</si>
  <si>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</si>
  <si>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</si>
  <si>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</si>
  <si>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</si>
  <si>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</si>
  <si>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</si>
  <si>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</si>
  <si>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</si>
  <si>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</si>
  <si>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</si>
  <si>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</si>
  <si>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</si>
  <si>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</si>
  <si>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</si>
  <si>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</si>
  <si>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</si>
  <si>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</si>
  <si>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</si>
  <si>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</si>
  <si>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</si>
  <si>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</si>
  <si>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</si>
  <si>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</si>
  <si>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</si>
  <si>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</si>
  <si>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</si>
  <si>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</si>
  <si>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</si>
  <si>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</si>
  <si>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</si>
  <si>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</si>
  <si>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</si>
  <si>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</si>
  <si>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</si>
  <si>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</si>
  <si>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</si>
  <si>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</si>
  <si>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</si>
  <si>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</si>
  <si>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</si>
  <si>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</si>
  <si>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</si>
  <si>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</si>
  <si>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</si>
  <si>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</si>
  <si>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</si>
  <si>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</si>
  <si>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</si>
  <si>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</si>
  <si>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</si>
  <si>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</si>
  <si>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</si>
  <si>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</si>
  <si>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</si>
  <si>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</si>
  <si>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</si>
  <si>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</si>
  <si>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</si>
  <si>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</si>
  <si>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</si>
  <si>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</si>
  <si>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</si>
  <si>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</si>
  <si>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</si>
  <si>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</si>
  <si>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</si>
  <si>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</si>
  <si>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</si>
  <si>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</si>
  <si>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</si>
  <si>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</si>
  <si>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</si>
  <si>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</si>
  <si>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</si>
  <si>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</si>
  <si>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</si>
  <si>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</si>
  <si>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</si>
  <si>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</si>
  <si>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</si>
  <si>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</si>
  <si>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</si>
  <si>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</si>
  <si>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</si>
  <si>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</si>
  <si>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</si>
  <si>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</si>
  <si>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</si>
  <si>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</si>
  <si>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</si>
  <si>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</si>
  <si>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</si>
  <si>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</si>
  <si>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</si>
  <si>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</si>
  <si>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</si>
  <si>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</si>
  <si>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</si>
  <si>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</si>
  <si>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</si>
  <si>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</si>
  <si>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</si>
  <si>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</si>
  <si>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</si>
  <si>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</si>
  <si>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</si>
  <si>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</si>
  <si>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</si>
  <si>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</si>
  <si>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</si>
  <si>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</si>
  <si>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</si>
  <si>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</si>
  <si>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</si>
  <si>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</si>
  <si>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</si>
  <si>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</si>
  <si>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</si>
  <si>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</si>
  <si>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</si>
  <si>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</si>
  <si>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</si>
  <si>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</si>
  <si>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</si>
  <si>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</si>
  <si>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</si>
  <si>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</si>
  <si>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</si>
  <si>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</si>
  <si>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</si>
  <si>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</si>
  <si>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</si>
  <si>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</si>
  <si>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</si>
  <si>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</si>
  <si>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</si>
  <si>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</si>
  <si>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</si>
  <si>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</si>
  <si>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</si>
  <si>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</si>
  <si>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</si>
  <si>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</si>
  <si>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</si>
  <si>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</si>
  <si>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</si>
  <si>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</si>
  <si>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</si>
  <si>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</si>
  <si>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</si>
  <si>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</si>
  <si>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</si>
  <si>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</si>
  <si>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</si>
  <si>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</si>
  <si>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</si>
  <si>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</si>
  <si>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</si>
  <si>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</si>
  <si>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</si>
  <si>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</si>
  <si>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</si>
  <si>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</si>
  <si>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</si>
  <si>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</si>
  <si>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</si>
  <si>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</si>
  <si>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</si>
  <si>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</si>
  <si>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</si>
  <si>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</si>
  <si>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</si>
  <si>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</si>
  <si>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</si>
  <si>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</si>
  <si>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</si>
  <si>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</si>
  <si>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</si>
  <si>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</si>
  <si>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</si>
  <si>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</si>
  <si>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</si>
  <si>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</si>
  <si>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</si>
  <si>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</si>
  <si>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</si>
  <si>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</si>
  <si>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</si>
  <si>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</si>
  <si>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</si>
  <si>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</si>
  <si>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</si>
  <si>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</si>
  <si>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</si>
  <si>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</si>
  <si>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</si>
  <si>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</si>
  <si>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</si>
  <si>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</si>
  <si>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</si>
  <si>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</si>
  <si>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</si>
  <si>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</si>
  <si>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</si>
  <si>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</si>
  <si>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</si>
  <si>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</si>
  <si>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</si>
  <si>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</si>
  <si>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</si>
  <si>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</si>
  <si>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</si>
  <si>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</si>
  <si>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</si>
  <si>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</si>
  <si>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</si>
  <si>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</si>
  <si>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</si>
  <si>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</si>
  <si>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</si>
  <si>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</si>
  <si>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</si>
  <si>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</si>
  <si>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</si>
  <si>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</si>
  <si>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</si>
  <si>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</si>
  <si>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</si>
  <si>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</si>
  <si>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</si>
  <si>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</si>
  <si>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</si>
  <si>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</si>
  <si>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</si>
  <si>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</si>
  <si>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</si>
  <si>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</si>
  <si>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</si>
  <si>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</si>
  <si>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</si>
  <si>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</si>
  <si>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</si>
  <si>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</si>
  <si>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</si>
  <si>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</si>
  <si>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</si>
  <si>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</si>
  <si>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</si>
  <si>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</si>
  <si>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</si>
  <si>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</si>
  <si>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</si>
  <si>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</si>
  <si>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</si>
  <si>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</si>
  <si>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</si>
  <si>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</si>
  <si>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</si>
  <si>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</si>
  <si>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</si>
  <si>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</si>
  <si>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</si>
  <si>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</si>
  <si>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</si>
  <si>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</si>
  <si>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</si>
  <si>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</si>
  <si>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</si>
  <si>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</si>
  <si>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</si>
  <si>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</si>
  <si>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</si>
  <si>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</si>
  <si>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</si>
  <si>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</si>
  <si>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</si>
  <si>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</si>
  <si>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</si>
  <si>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</si>
  <si>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</si>
  <si>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</si>
  <si>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</si>
  <si>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</si>
  <si>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</si>
  <si>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</si>
  <si>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</si>
  <si>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</si>
  <si>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</si>
  <si>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</si>
  <si>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</si>
  <si>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</si>
  <si>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</si>
  <si>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</si>
  <si>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</si>
  <si>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</si>
  <si>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</si>
  <si>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</si>
  <si>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</si>
  <si>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</si>
  <si>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</si>
  <si>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</si>
  <si>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</si>
  <si>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</si>
  <si>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</si>
  <si>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</si>
  <si>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</si>
  <si>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</si>
  <si>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</si>
  <si>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</si>
  <si>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</si>
  <si>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</si>
  <si>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</si>
  <si>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</si>
  <si>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</si>
  <si>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</si>
  <si>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</si>
  <si>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</si>
  <si>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</si>
  <si>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</si>
  <si>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</si>
  <si>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</si>
  <si>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</si>
  <si>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</si>
  <si>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</si>
  <si>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</si>
  <si>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</si>
  <si>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</si>
  <si>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</si>
  <si>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</si>
  <si>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</si>
  <si>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</si>
  <si>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</si>
  <si>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</si>
  <si>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</si>
  <si>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</si>
  <si>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</si>
  <si>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</si>
  <si>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</si>
  <si>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</si>
  <si>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</si>
  <si>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</si>
  <si>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</si>
  <si>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</si>
  <si>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</si>
  <si>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</si>
  <si>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</si>
  <si>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</si>
  <si>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</si>
  <si>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</si>
  <si>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</si>
  <si>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</si>
  <si>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</si>
  <si>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</si>
  <si>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</si>
  <si>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</si>
  <si>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</si>
  <si>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</si>
  <si>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</si>
  <si>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</si>
  <si>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</si>
  <si>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</si>
  <si>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</si>
  <si>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</si>
  <si>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</si>
  <si>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</si>
  <si>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</si>
  <si>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</si>
  <si>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</si>
  <si>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</si>
  <si>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</si>
  <si>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</si>
  <si>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</si>
  <si>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</si>
  <si>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</si>
  <si>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</si>
  <si>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</si>
  <si>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</si>
  <si>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</si>
  <si>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</si>
  <si>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</si>
  <si>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</si>
  <si>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</si>
  <si>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</si>
  <si>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</si>
  <si>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</si>
  <si>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</si>
  <si>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</si>
  <si>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</si>
  <si>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</si>
  <si>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</si>
  <si>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</si>
  <si>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</si>
  <si>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</si>
  <si>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</si>
  <si>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</si>
  <si>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</si>
  <si>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</si>
  <si>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</si>
  <si>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</si>
  <si>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</si>
  <si>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</si>
  <si>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</si>
  <si>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</si>
  <si>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</si>
  <si>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</si>
  <si>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</si>
  <si>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</si>
  <si>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</si>
  <si>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</si>
  <si>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</si>
  <si>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</si>
  <si>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</si>
  <si>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</si>
  <si>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</si>
  <si>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</si>
  <si>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</si>
  <si>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</si>
  <si>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</si>
  <si>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</si>
  <si>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</si>
  <si>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</si>
  <si>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</si>
  <si>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</si>
  <si>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</si>
  <si>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</si>
  <si>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</si>
  <si>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</si>
  <si>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</si>
  <si>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</si>
  <si>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</si>
  <si>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</si>
  <si>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</si>
  <si>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</si>
  <si>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</si>
  <si>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</si>
  <si>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</si>
  <si>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</si>
  <si>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</si>
  <si>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</si>
  <si>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</si>
  <si>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</si>
  <si>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</si>
  <si>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</si>
  <si>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</si>
  <si>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</si>
  <si>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</si>
  <si>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</si>
  <si>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</si>
  <si>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</si>
  <si>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</si>
  <si>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</si>
  <si>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</si>
  <si>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</si>
  <si>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</si>
  <si>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</si>
  <si>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</si>
  <si>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</si>
  <si>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</si>
  <si>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</si>
  <si>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</si>
  <si>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</si>
  <si>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</si>
  <si>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</si>
  <si>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</si>
  <si>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</si>
  <si>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</si>
  <si>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</si>
  <si>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</si>
  <si>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</si>
  <si>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</si>
  <si>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</si>
  <si>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</si>
  <si>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</si>
  <si>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</si>
  <si>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</si>
  <si>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</si>
  <si>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</si>
  <si>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</si>
  <si>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</si>
  <si>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</si>
  <si>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</si>
  <si>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</si>
  <si>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</si>
  <si>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</si>
  <si>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</si>
  <si>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</si>
  <si>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</si>
  <si>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</si>
  <si>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</si>
  <si>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</si>
  <si>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</si>
  <si>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</si>
  <si>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</si>
  <si>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</si>
  <si>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</si>
  <si>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</si>
  <si>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</si>
  <si>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</si>
  <si>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</si>
  <si>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</si>
  <si>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</si>
  <si>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</si>
  <si>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</si>
  <si>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</si>
  <si>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</si>
  <si>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</si>
  <si>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</si>
  <si>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</si>
  <si>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</si>
  <si>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</si>
  <si>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</si>
  <si>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</si>
  <si>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</si>
  <si>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</si>
  <si>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</si>
  <si>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</si>
  <si>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</si>
  <si>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</si>
  <si>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</si>
  <si>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</si>
  <si>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</si>
  <si>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</si>
  <si>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</si>
  <si>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</si>
  <si>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</si>
  <si>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</si>
  <si>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</si>
  <si>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</si>
  <si>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</si>
  <si>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</si>
  <si>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</si>
  <si>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</si>
  <si>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</si>
  <si>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</si>
  <si>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</si>
  <si>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</si>
  <si>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</si>
  <si>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</si>
  <si>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</si>
  <si>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</si>
  <si>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</si>
  <si>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</si>
  <si>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</si>
  <si>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</si>
  <si>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</si>
  <si>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</si>
  <si>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</si>
  <si>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</si>
  <si>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</si>
  <si>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</si>
  <si>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</si>
  <si>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</si>
  <si>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</si>
  <si>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</si>
  <si>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</si>
  <si>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</si>
  <si>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</si>
  <si>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</si>
  <si>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</si>
  <si>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</si>
  <si>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</si>
  <si>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</si>
  <si>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</si>
  <si>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</si>
  <si>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</si>
  <si>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</si>
  <si>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</si>
  <si>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</si>
  <si>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</si>
  <si>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</si>
  <si>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</si>
  <si>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</si>
  <si>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</si>
  <si>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</si>
  <si>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</si>
  <si>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</si>
  <si>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</si>
  <si>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</si>
  <si>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</si>
  <si>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</si>
  <si>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</si>
  <si>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</si>
  <si>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</si>
  <si>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</si>
  <si>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</si>
  <si>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</si>
  <si>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</si>
  <si>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</si>
  <si>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</si>
  <si>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</si>
  <si>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</si>
  <si>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</si>
  <si>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</si>
  <si>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</si>
  <si>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</si>
  <si>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</si>
  <si>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</si>
  <si>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</si>
  <si>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</si>
  <si>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</si>
  <si>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</si>
  <si>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</si>
  <si>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</si>
  <si>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</si>
  <si>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</si>
  <si>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</si>
  <si>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</si>
  <si>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</si>
  <si>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</si>
  <si>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</si>
  <si>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</si>
  <si>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</si>
  <si>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</si>
  <si>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</si>
  <si>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</si>
  <si>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</si>
  <si>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</si>
  <si>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</si>
  <si>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</si>
  <si>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</si>
  <si>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</si>
  <si>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</si>
  <si>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</si>
  <si>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</si>
  <si>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</si>
  <si>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</si>
  <si>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</si>
  <si>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</si>
  <si>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</si>
  <si>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</si>
  <si>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</si>
  <si>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</si>
  <si>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</si>
  <si>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</si>
  <si>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</si>
  <si>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</si>
  <si>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</si>
  <si>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</si>
  <si>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</si>
  <si>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</si>
  <si>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</si>
  <si>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</si>
  <si>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</si>
  <si>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</si>
  <si>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</si>
  <si>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</si>
  <si>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</si>
  <si>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</si>
  <si>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</si>
  <si>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</si>
  <si>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</si>
  <si>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</si>
  <si>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</si>
  <si>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</si>
  <si>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</si>
  <si>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</si>
  <si>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</si>
  <si>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</si>
  <si>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</si>
  <si>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</si>
  <si>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</si>
  <si>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</si>
  <si>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</si>
  <si>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</si>
  <si>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</si>
  <si>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</si>
  <si>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</si>
  <si>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</si>
  <si>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</si>
  <si>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</si>
  <si>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</si>
  <si>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</si>
  <si>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</si>
  <si>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</si>
  <si>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</si>
  <si>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</si>
  <si>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</si>
  <si>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</si>
  <si>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</si>
  <si>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</si>
  <si>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</si>
  <si>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</si>
  <si>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</si>
  <si>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</si>
  <si>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</si>
  <si>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</si>
  <si>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</si>
  <si>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</si>
  <si>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</si>
  <si>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</si>
  <si>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</si>
  <si>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</si>
  <si>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</si>
  <si>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</si>
  <si>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</si>
  <si>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</si>
  <si>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</si>
  <si>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</si>
  <si>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</si>
  <si>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</si>
  <si>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</si>
  <si>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</si>
  <si>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</si>
  <si>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</si>
  <si>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</si>
  <si>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</si>
  <si>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</si>
  <si>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</si>
  <si>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</si>
  <si>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</si>
  <si>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</si>
  <si>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</si>
  <si>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</si>
  <si>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</si>
  <si>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</si>
  <si>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</si>
  <si>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</si>
  <si>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</si>
  <si>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</si>
  <si>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</si>
  <si>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</si>
  <si>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</si>
  <si>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</si>
  <si>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</si>
  <si>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</si>
  <si>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</si>
  <si>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</si>
  <si>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</si>
  <si>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</si>
  <si>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</si>
  <si>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</si>
  <si>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</si>
  <si>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</si>
  <si>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</si>
  <si>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</si>
  <si>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</si>
  <si>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</si>
  <si>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</si>
  <si>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</si>
  <si>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</si>
  <si>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</si>
  <si>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</si>
  <si>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</si>
  <si>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</si>
  <si>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</si>
  <si>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</si>
  <si>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</si>
  <si>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</si>
  <si>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</si>
  <si>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</si>
  <si>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</si>
  <si>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</si>
  <si>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</si>
  <si>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</si>
  <si>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</si>
  <si>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</si>
  <si>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</si>
  <si>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</si>
  <si>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</si>
  <si>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</si>
  <si>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</si>
  <si>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</si>
  <si>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</si>
  <si>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</si>
  <si>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</si>
  <si>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</si>
  <si>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</si>
  <si>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</si>
  <si>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</si>
  <si>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</si>
  <si>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</si>
  <si>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</si>
  <si>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</si>
  <si>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</si>
  <si>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</si>
  <si>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</si>
  <si>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</si>
  <si>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</si>
  <si>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</si>
  <si>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</si>
  <si>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</si>
  <si>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</si>
  <si>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</si>
  <si>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</si>
  <si>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</si>
  <si>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</si>
  <si>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</si>
  <si>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</si>
  <si>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</si>
  <si>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</si>
  <si>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</si>
  <si>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</si>
  <si>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</si>
  <si>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</si>
  <si>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</si>
  <si>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</si>
  <si>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</si>
  <si>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</si>
  <si>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</si>
  <si>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</si>
  <si>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</si>
  <si>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</si>
  <si>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</si>
  <si>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</si>
  <si>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</si>
  <si>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</si>
  <si>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</si>
  <si>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</si>
  <si>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</si>
  <si>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</si>
  <si>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</si>
  <si>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</si>
  <si>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</si>
  <si>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</si>
  <si>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</si>
  <si>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</si>
  <si>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</si>
  <si>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</si>
  <si>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</si>
  <si>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</si>
  <si>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</si>
  <si>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</si>
  <si>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</si>
  <si>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</si>
  <si>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</si>
  <si>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</si>
  <si>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</si>
  <si>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</si>
  <si>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</si>
  <si>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</si>
  <si>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</si>
  <si>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</si>
  <si>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</si>
  <si>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</si>
  <si>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</si>
  <si>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</si>
  <si>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</si>
  <si>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</si>
  <si>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</si>
  <si>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</si>
  <si>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</si>
  <si>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</si>
  <si>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</si>
  <si>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</si>
  <si>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</si>
  <si>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</si>
  <si>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</si>
  <si>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</si>
  <si>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</si>
  <si>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</si>
  <si>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</si>
  <si>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</si>
  <si>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</si>
  <si>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</si>
  <si>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</si>
  <si>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</si>
  <si>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</si>
  <si>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</si>
  <si>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</si>
  <si>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</si>
  <si>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</si>
  <si>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</si>
  <si>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</si>
  <si>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</si>
  <si>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</si>
  <si>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</si>
  <si>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</si>
  <si>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</si>
  <si>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</si>
  <si>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</si>
  <si>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</si>
  <si>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</si>
  <si>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</si>
  <si>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</si>
  <si>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</si>
  <si>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</si>
  <si>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</si>
  <si>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</si>
  <si>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</si>
  <si>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</si>
  <si>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</si>
  <si>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</si>
  <si>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</si>
  <si>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</si>
  <si>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</si>
  <si>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</si>
  <si>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</si>
  <si>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</si>
  <si>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</si>
  <si>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</si>
  <si>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</si>
  <si>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</si>
  <si>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</si>
  <si>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</si>
  <si>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</si>
  <si>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</si>
  <si>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</si>
  <si>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</si>
  <si>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</si>
  <si>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</si>
  <si>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</si>
  <si>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</si>
  <si>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</si>
  <si>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</si>
  <si>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</si>
  <si>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</si>
  <si>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</si>
  <si>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</si>
  <si>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</si>
  <si>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</si>
  <si>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</si>
  <si>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</si>
  <si>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</si>
  <si>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</si>
  <si>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</si>
  <si>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</si>
  <si>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</si>
  <si>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</si>
  <si>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</si>
  <si>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</si>
  <si>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</si>
  <si>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</si>
  <si>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</si>
  <si>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</si>
  <si>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</si>
  <si>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</si>
  <si>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</si>
  <si>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</si>
  <si>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</si>
  <si>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</si>
  <si>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</si>
  <si>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</si>
  <si>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</si>
  <si>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</si>
  <si>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</si>
  <si>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</si>
  <si>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</si>
  <si>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</si>
  <si>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</si>
  <si>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</si>
  <si>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</si>
  <si>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</si>
  <si>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</si>
  <si>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</si>
  <si>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</si>
  <si>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</si>
  <si>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</si>
  <si>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</si>
  <si>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</si>
  <si>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</si>
  <si>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</si>
  <si>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</si>
  <si>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</si>
  <si>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</si>
  <si>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</si>
  <si>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</si>
  <si>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</si>
  <si>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</si>
  <si>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</si>
  <si>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</si>
  <si>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</si>
  <si>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</si>
  <si>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</si>
  <si>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</si>
  <si>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</si>
  <si>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</si>
  <si>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</si>
  <si>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</si>
  <si>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</si>
  <si>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</si>
  <si>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</si>
  <si>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</si>
  <si>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</si>
  <si>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</si>
  <si>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</si>
  <si>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</si>
  <si>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</si>
  <si>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</si>
  <si>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</si>
  <si>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</si>
  <si>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</si>
  <si>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</si>
  <si>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</si>
  <si>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</si>
  <si>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</si>
  <si>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</si>
  <si>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</si>
  <si>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</si>
  <si>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</si>
  <si>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</si>
  <si>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</si>
  <si>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</si>
  <si>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</si>
  <si>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</si>
  <si>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</si>
  <si>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</si>
  <si>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</si>
  <si>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</si>
  <si>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</si>
  <si>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</si>
  <si>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</si>
  <si>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</si>
  <si>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</si>
  <si>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</si>
  <si>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</si>
  <si>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</si>
  <si>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</si>
  <si>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</si>
  <si>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</si>
  <si>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</si>
  <si>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</si>
  <si>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</si>
  <si>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</si>
  <si>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</si>
  <si>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</si>
  <si>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</si>
  <si>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</si>
  <si>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</si>
  <si>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</si>
  <si>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</si>
  <si>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</si>
  <si>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</si>
  <si>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</si>
  <si>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</si>
  <si>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</si>
  <si>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</si>
  <si>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</si>
  <si>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</si>
  <si>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</si>
  <si>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</si>
  <si>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</si>
  <si>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</si>
  <si>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</si>
  <si>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</si>
  <si>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</si>
  <si>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</si>
  <si>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</si>
  <si>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</si>
  <si>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</si>
  <si>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</si>
  <si>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</si>
  <si>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</si>
  <si>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</si>
  <si>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</si>
  <si>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</si>
  <si>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</si>
  <si>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</si>
  <si>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</si>
  <si>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</si>
  <si>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</si>
  <si>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</si>
  <si>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</si>
  <si>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</si>
  <si>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</si>
  <si>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</si>
  <si>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</si>
  <si>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</si>
  <si>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</si>
  <si>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</si>
  <si>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</si>
  <si>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</si>
  <si>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</si>
  <si>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</si>
  <si>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</si>
  <si>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</si>
  <si>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</si>
  <si>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</si>
  <si>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</si>
  <si>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</si>
  <si>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</si>
  <si>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</si>
  <si>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</si>
  <si>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</si>
  <si>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</si>
  <si>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</si>
  <si>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</si>
  <si>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</si>
  <si>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</si>
  <si>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</si>
  <si>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</si>
  <si>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</si>
  <si>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</si>
  <si>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</si>
  <si>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</si>
  <si>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</si>
  <si>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</si>
  <si>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</si>
  <si>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</si>
  <si>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</si>
  <si>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</si>
  <si>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</si>
  <si>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</si>
  <si>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</si>
  <si>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</si>
  <si>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</si>
  <si>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</si>
  <si>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</si>
  <si>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</si>
  <si>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</si>
  <si>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</si>
  <si>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</si>
  <si>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</si>
  <si>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</si>
  <si>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</si>
  <si>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</si>
  <si>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</si>
  <si>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</si>
  <si>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</si>
  <si>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</si>
  <si>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</si>
  <si>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</si>
  <si>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</si>
  <si>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</si>
  <si>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</si>
  <si>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</si>
  <si>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</si>
  <si>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</si>
  <si>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</si>
  <si>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</si>
  <si>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</si>
  <si>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</si>
  <si>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</si>
  <si>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</si>
  <si>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</si>
  <si>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</si>
  <si>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</si>
  <si>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</si>
  <si>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</si>
  <si>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</si>
  <si>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</si>
  <si>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</si>
  <si>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</si>
  <si>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</si>
  <si>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</si>
  <si>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</si>
  <si>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</si>
  <si>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</si>
  <si>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</si>
  <si>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</si>
  <si>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</si>
  <si>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</si>
  <si>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</si>
  <si>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</si>
  <si>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</si>
  <si>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</si>
  <si>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</si>
  <si>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</si>
  <si>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</si>
  <si>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</si>
  <si>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</si>
  <si>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</si>
  <si>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</si>
  <si>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</si>
  <si>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</si>
  <si>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</si>
  <si>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</si>
  <si>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</si>
  <si>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</si>
  <si>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</si>
  <si>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</si>
  <si>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</si>
  <si>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</si>
  <si>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</si>
  <si>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</si>
  <si>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</si>
  <si>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</si>
  <si>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</si>
  <si>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</si>
  <si>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</si>
  <si>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</si>
  <si>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</si>
  <si>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</si>
  <si>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</si>
  <si>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</si>
  <si>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</si>
  <si>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</si>
  <si>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</si>
  <si>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</si>
  <si>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</si>
  <si>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</si>
  <si>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</si>
  <si>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</si>
  <si>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</si>
  <si>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</si>
  <si>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</si>
  <si>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</si>
  <si>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</si>
  <si>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</si>
  <si>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</si>
  <si>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</si>
  <si>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</si>
  <si>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</si>
  <si>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</si>
  <si>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</si>
  <si>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</si>
  <si>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</si>
  <si>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</si>
  <si>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</si>
  <si>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</si>
  <si>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</si>
  <si>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</si>
  <si>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</si>
  <si>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</si>
  <si>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</si>
  <si>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</si>
  <si>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</si>
  <si>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</si>
  <si>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</si>
  <si>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</si>
  <si>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</si>
  <si>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</si>
  <si>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</si>
  <si>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</si>
  <si>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</si>
  <si>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</si>
  <si>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</si>
  <si>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</si>
  <si>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</si>
  <si>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</si>
  <si>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</si>
  <si>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</si>
  <si>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</si>
  <si>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</si>
  <si>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</si>
  <si>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</si>
  <si>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</si>
  <si>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</si>
  <si>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</si>
  <si>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</si>
  <si>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</si>
  <si>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</si>
  <si>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</si>
  <si>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</si>
  <si>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</si>
  <si>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</si>
  <si>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</si>
  <si>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</si>
  <si>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</si>
  <si>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</si>
  <si>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</si>
  <si>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</si>
  <si>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</si>
  <si>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</si>
  <si>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</si>
  <si>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</si>
  <si>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</si>
  <si>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</si>
  <si>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</si>
  <si>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</si>
  <si>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</si>
  <si>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</si>
  <si>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</si>
  <si>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</si>
  <si>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</si>
  <si>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</si>
  <si>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</si>
  <si>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</si>
  <si>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</si>
  <si>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</si>
  <si>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</si>
  <si>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</si>
  <si>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</si>
  <si>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</si>
  <si>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</si>
  <si>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</si>
  <si>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</si>
  <si>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</si>
  <si>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</si>
  <si>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</si>
  <si>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</si>
  <si>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</si>
  <si>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</si>
  <si>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</si>
  <si>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</si>
  <si>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</si>
  <si>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</si>
  <si>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</si>
  <si>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</si>
  <si>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</si>
  <si>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</si>
  <si>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</si>
  <si>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</si>
  <si>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</si>
  <si>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</si>
  <si>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</si>
  <si>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</si>
  <si>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</si>
  <si>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</si>
  <si>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</si>
  <si>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</si>
  <si>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</si>
  <si>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</si>
  <si>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</si>
  <si>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</si>
  <si>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</si>
  <si>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</si>
  <si>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</si>
  <si>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</si>
  <si>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</si>
  <si>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</si>
  <si>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</si>
  <si>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</si>
  <si>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</si>
  <si>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</si>
  <si>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</si>
  <si>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</si>
  <si>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</si>
  <si>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</si>
  <si>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</si>
  <si>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</si>
  <si>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</si>
  <si>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</si>
  <si>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</si>
  <si>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</si>
  <si>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</si>
  <si>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</si>
  <si>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</si>
  <si>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</si>
  <si>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</si>
  <si>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</si>
  <si>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</si>
  <si>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</si>
  <si>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</si>
  <si>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</si>
  <si>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</si>
  <si>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</si>
  <si>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</si>
  <si>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</si>
  <si>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</si>
  <si>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</si>
  <si>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</si>
  <si>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</si>
  <si>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</si>
  <si>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</si>
  <si>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</si>
  <si>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</si>
  <si>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</si>
  <si>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</si>
  <si>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</si>
  <si>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</si>
  <si>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</si>
  <si>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</si>
  <si>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</si>
  <si>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</si>
  <si>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</si>
  <si>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</si>
  <si>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</si>
  <si>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</si>
  <si>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</si>
  <si>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</si>
  <si>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</si>
  <si>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</si>
  <si>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</si>
  <si>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</si>
  <si>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</si>
  <si>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</si>
  <si>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</si>
  <si>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</si>
  <si>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</si>
  <si>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</si>
  <si>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</si>
  <si>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</si>
  <si>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</si>
  <si>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</si>
  <si>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</si>
  <si>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</si>
  <si>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</si>
  <si>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</si>
  <si>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</si>
  <si>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</si>
  <si>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</si>
  <si>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</si>
  <si>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</si>
  <si>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</si>
  <si>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</si>
  <si>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</si>
  <si>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</si>
  <si>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</si>
  <si>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</si>
  <si>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</si>
  <si>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</si>
  <si>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</si>
  <si>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</si>
  <si>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</si>
  <si>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</si>
  <si>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</si>
  <si>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</si>
  <si>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</si>
  <si>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</si>
  <si>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</si>
  <si>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</si>
  <si>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</si>
  <si>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</si>
  <si>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</si>
  <si>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</si>
  <si>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</si>
  <si>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</si>
  <si>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</si>
  <si>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</si>
  <si>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</si>
  <si>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</si>
  <si>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</si>
  <si>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</si>
  <si>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</si>
  <si>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</si>
  <si>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</si>
  <si>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</si>
  <si>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</si>
  <si>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</si>
  <si>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</si>
  <si>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</si>
  <si>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</si>
  <si>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</si>
  <si>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</si>
  <si>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</si>
  <si>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</si>
  <si>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</si>
  <si>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</si>
  <si>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</si>
  <si>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</si>
  <si>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</si>
  <si>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</si>
  <si>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</si>
  <si>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</si>
  <si>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</si>
  <si>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</si>
  <si>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</si>
  <si>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</si>
  <si>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</si>
  <si>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</si>
  <si>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</si>
  <si>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</si>
  <si>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</si>
  <si>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</si>
  <si>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</si>
  <si>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</si>
  <si>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</si>
  <si>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</si>
  <si>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</si>
  <si>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</si>
  <si>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</si>
  <si>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</si>
  <si>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</si>
  <si>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</si>
  <si>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</si>
  <si>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</si>
  <si>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</si>
  <si>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</si>
  <si>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</si>
  <si>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</si>
  <si>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</si>
  <si>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</si>
  <si>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</si>
  <si>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</si>
  <si>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</si>
  <si>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</si>
  <si>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</si>
  <si>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</si>
  <si>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</si>
  <si>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</si>
  <si>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</si>
  <si>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</si>
  <si>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</si>
  <si>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</si>
  <si>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</si>
  <si>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</si>
  <si>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</si>
  <si>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</si>
  <si>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</si>
  <si>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</si>
  <si>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</si>
  <si>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</si>
  <si>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</si>
  <si>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</si>
  <si>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</si>
  <si>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</si>
  <si>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</si>
  <si>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</si>
  <si>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</si>
  <si>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</si>
  <si>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</si>
  <si>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</si>
  <si>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</si>
  <si>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</si>
  <si>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</si>
  <si>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</si>
  <si>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</si>
  <si>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</si>
  <si>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</si>
  <si>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</si>
  <si>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</si>
  <si>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</si>
  <si>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</si>
  <si>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</si>
  <si>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</si>
  <si>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</si>
  <si>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</si>
  <si>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</si>
  <si>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</si>
  <si>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</si>
  <si>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</si>
  <si>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</si>
  <si>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</si>
  <si>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</si>
  <si>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</si>
  <si>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</si>
  <si>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</si>
  <si>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</si>
  <si>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</si>
  <si>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</si>
  <si>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</si>
  <si>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</si>
  <si>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</si>
  <si>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</si>
  <si>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</si>
  <si>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</si>
  <si>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</si>
  <si>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</si>
  <si>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</si>
  <si>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</si>
  <si>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</si>
  <si>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</si>
  <si>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</si>
  <si>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</si>
  <si>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</si>
  <si>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</si>
  <si>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</si>
  <si>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</si>
  <si>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</si>
  <si>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</si>
  <si>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</si>
  <si>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</si>
  <si>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</si>
  <si>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</si>
  <si>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</si>
  <si>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</si>
  <si>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</si>
  <si>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</si>
  <si>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</si>
  <si>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</si>
  <si>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</si>
  <si>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</si>
  <si>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</si>
  <si>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</si>
  <si>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</si>
  <si>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</si>
  <si>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</si>
  <si>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</si>
  <si>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</si>
  <si>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</si>
  <si>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</si>
  <si>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</si>
  <si>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</si>
  <si>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</si>
  <si>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</si>
  <si>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</si>
  <si>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</si>
  <si>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</si>
  <si>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</si>
  <si>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</si>
  <si>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</si>
  <si>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</si>
  <si>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</si>
  <si>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</si>
  <si>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</si>
  <si>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</si>
  <si>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</si>
  <si>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</si>
  <si>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</si>
  <si>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</si>
  <si>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</si>
  <si>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</si>
  <si>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</si>
  <si>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</si>
  <si>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</si>
  <si>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</si>
  <si>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</si>
  <si>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</si>
  <si>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</si>
  <si>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</si>
  <si>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</si>
  <si>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</si>
  <si>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</si>
  <si>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</si>
  <si>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</si>
  <si>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</si>
  <si>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</si>
  <si>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</si>
  <si>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</si>
  <si>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</si>
  <si>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</si>
  <si>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</si>
  <si>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</si>
  <si>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</si>
  <si>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</si>
  <si>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</si>
  <si>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</si>
  <si>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</si>
  <si>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</si>
  <si>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</si>
  <si>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</si>
  <si>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</si>
  <si>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</si>
  <si>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</si>
  <si>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</si>
  <si>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</si>
  <si>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</si>
  <si>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</si>
  <si>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</si>
  <si>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</si>
  <si>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</si>
  <si>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</si>
  <si>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</si>
  <si>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</si>
  <si>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</si>
  <si>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</si>
  <si>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</si>
  <si>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</si>
  <si>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</si>
  <si>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</si>
  <si>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</si>
  <si>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</si>
  <si>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</si>
  <si>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</si>
  <si>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</si>
  <si>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</si>
  <si>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</si>
  <si>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</si>
  <si>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</si>
  <si>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</si>
  <si>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</si>
  <si>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</si>
  <si>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</si>
  <si>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</si>
  <si>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</si>
  <si>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</si>
  <si>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</si>
  <si>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</si>
  <si>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</si>
  <si>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</si>
  <si>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</si>
  <si>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</si>
  <si>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</si>
  <si>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</si>
  <si>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</si>
  <si>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</si>
  <si>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</si>
  <si>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</si>
  <si>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</si>
  <si>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</si>
  <si>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</si>
  <si>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</si>
  <si>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</si>
  <si>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</si>
  <si>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</si>
  <si>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</si>
  <si>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</si>
  <si>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</si>
  <si>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</si>
  <si>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</si>
  <si>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</si>
  <si>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</si>
  <si>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</si>
  <si>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</si>
  <si>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</si>
  <si>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</si>
  <si>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</si>
  <si>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</si>
  <si>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</si>
  <si>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</si>
  <si>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</si>
  <si>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</si>
  <si>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</si>
  <si>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</si>
  <si>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</si>
  <si>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</si>
  <si>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</si>
  <si>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</si>
  <si>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</si>
  <si>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</si>
  <si>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</si>
  <si>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</si>
  <si>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</si>
  <si>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</si>
  <si>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</si>
  <si>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</si>
  <si>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</si>
  <si>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</si>
  <si>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</si>
  <si>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</si>
  <si>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</si>
  <si>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</si>
  <si>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</si>
  <si>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</si>
  <si>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</si>
  <si>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</si>
  <si>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</si>
  <si>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</si>
  <si>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</si>
  <si>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</si>
  <si>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</si>
  <si>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</si>
  <si>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</si>
  <si>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</si>
  <si>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</si>
  <si>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</si>
  <si>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</si>
  <si>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</si>
  <si>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</si>
  <si>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</si>
  <si>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</si>
  <si>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</si>
  <si>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</si>
  <si>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</si>
  <si>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</si>
  <si>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</si>
  <si>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</si>
  <si>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</si>
  <si>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</si>
  <si>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</si>
  <si>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</si>
  <si>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</si>
  <si>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</si>
  <si>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</si>
  <si>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</si>
  <si>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</si>
  <si>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</si>
  <si>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</si>
  <si>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</si>
  <si>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</si>
  <si>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</si>
  <si>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</si>
  <si>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</si>
  <si>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</si>
  <si>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</si>
  <si>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</si>
  <si>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</si>
  <si>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</si>
  <si>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</si>
  <si>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</si>
  <si>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</si>
  <si>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</si>
  <si>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</si>
  <si>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</si>
  <si>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</si>
  <si>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</si>
  <si>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</si>
  <si>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</si>
  <si>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</si>
  <si>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</si>
  <si>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</si>
  <si>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</si>
  <si>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</si>
  <si>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</si>
  <si>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</si>
  <si>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</si>
  <si>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</si>
  <si>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</si>
  <si>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</si>
  <si>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</si>
  <si>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</si>
  <si>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</si>
  <si>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</si>
  <si>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</si>
  <si>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</si>
  <si>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</si>
  <si>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</si>
  <si>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</si>
  <si>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</si>
  <si>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</si>
  <si>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</si>
  <si>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</si>
  <si>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</si>
  <si>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</si>
  <si>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</si>
  <si>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</si>
  <si>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</si>
  <si>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</si>
  <si>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</si>
  <si>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</si>
  <si>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</si>
  <si>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</si>
  <si>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</si>
  <si>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</si>
  <si>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</si>
  <si>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</si>
  <si>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</si>
  <si>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</si>
  <si>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</si>
  <si>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</si>
  <si>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</si>
  <si>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</si>
  <si>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</si>
  <si>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</si>
  <si>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</si>
  <si>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</si>
  <si>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</si>
  <si>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</si>
  <si>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</si>
  <si>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</si>
  <si>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</si>
  <si>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</si>
  <si>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</si>
  <si>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</si>
  <si>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</si>
  <si>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</si>
  <si>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</si>
  <si>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</si>
  <si>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</si>
  <si>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</si>
  <si>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</si>
  <si>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</si>
  <si>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</si>
  <si>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</si>
  <si>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</si>
  <si>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</si>
  <si>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</si>
  <si>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</si>
  <si>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</si>
  <si>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</si>
  <si>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</si>
  <si>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</si>
  <si>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</si>
  <si>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</si>
  <si>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</si>
  <si>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</si>
  <si>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</si>
  <si>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</si>
  <si>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</si>
  <si>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</si>
  <si>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</si>
  <si>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</si>
  <si>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</si>
  <si>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</si>
  <si>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</si>
  <si>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</si>
  <si>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</si>
  <si>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</si>
  <si>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</si>
  <si>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</si>
  <si>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</si>
  <si>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</si>
  <si>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</si>
  <si>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</si>
  <si>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</si>
  <si>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</si>
  <si>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</si>
  <si>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</si>
  <si>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</si>
  <si>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</si>
  <si>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</si>
  <si>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</si>
  <si>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</si>
  <si>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</si>
  <si>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</si>
  <si>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</si>
  <si>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</si>
  <si>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</si>
  <si>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</si>
  <si>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</si>
  <si>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</si>
  <si>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</si>
  <si>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</si>
  <si>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</si>
  <si>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</si>
  <si>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</si>
  <si>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</si>
  <si>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</si>
  <si>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</si>
  <si>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</si>
  <si>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</si>
  <si>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</si>
  <si>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</si>
  <si>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</si>
  <si>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</si>
  <si>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</si>
  <si>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</si>
  <si>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</si>
  <si>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</si>
  <si>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</si>
  <si>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</si>
  <si>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</si>
  <si>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</si>
  <si>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</si>
  <si>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</si>
  <si>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</si>
  <si>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</si>
  <si>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</si>
  <si>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</si>
  <si>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</si>
  <si>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</si>
  <si>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</si>
  <si>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</si>
  <si>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</si>
  <si>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</si>
  <si>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</si>
  <si>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</si>
  <si>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</si>
  <si>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</si>
  <si>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</si>
  <si>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</si>
  <si>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</si>
  <si>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</si>
  <si>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</si>
  <si>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</si>
  <si>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</si>
  <si>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</si>
  <si>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</si>
  <si>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</si>
  <si>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</si>
  <si>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</si>
  <si>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</si>
  <si>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</si>
  <si>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</si>
  <si>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</si>
  <si>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</si>
  <si>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</si>
  <si>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</si>
  <si>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</si>
  <si>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</si>
  <si>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</si>
  <si>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</si>
  <si>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</si>
  <si>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</si>
  <si>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</si>
  <si>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</si>
  <si>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</si>
  <si>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</si>
  <si>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</si>
  <si>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</si>
  <si>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</si>
  <si>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</si>
  <si>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</si>
  <si>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</si>
  <si>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</si>
  <si>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</si>
  <si>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</si>
  <si>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</si>
  <si>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</si>
  <si>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</si>
  <si>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</si>
  <si>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</si>
  <si>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</si>
  <si>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</si>
  <si>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</si>
  <si>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</si>
  <si>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</si>
  <si>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</si>
  <si>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</si>
  <si>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</si>
  <si>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</si>
  <si>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</si>
  <si>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</si>
  <si>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</si>
  <si>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</si>
  <si>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</si>
  <si>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</si>
  <si>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</si>
  <si>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</si>
  <si>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</si>
  <si>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</si>
  <si>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</si>
  <si>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</si>
  <si>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</si>
  <si>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</si>
  <si>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</si>
  <si>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</si>
  <si>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</si>
  <si>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</si>
  <si>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</si>
  <si>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</si>
  <si>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</si>
  <si>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</si>
  <si>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</si>
  <si>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</si>
  <si>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</si>
  <si>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</si>
  <si>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</si>
  <si>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</si>
  <si>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</si>
  <si>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</si>
  <si>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</si>
  <si>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</si>
  <si>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</si>
  <si>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</si>
  <si>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</si>
  <si>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</si>
  <si>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</si>
  <si>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</si>
  <si>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</si>
  <si>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</si>
  <si>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</si>
  <si>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</si>
  <si>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</si>
  <si>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</si>
  <si>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</si>
  <si>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</si>
  <si>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</si>
  <si>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</si>
  <si>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</si>
  <si>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</si>
  <si>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</si>
  <si>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</si>
  <si>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</si>
  <si>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</si>
  <si>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</si>
  <si>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</si>
  <si>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</si>
  <si>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</si>
  <si>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</si>
  <si>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</si>
  <si>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</si>
  <si>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</si>
  <si>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</si>
  <si>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</si>
  <si>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</si>
  <si>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</si>
  <si>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</si>
  <si>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</si>
  <si>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</si>
  <si>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</si>
  <si>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</si>
  <si>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</si>
  <si>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</si>
  <si>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</si>
  <si>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</si>
  <si>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</si>
  <si>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</si>
  <si>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</si>
  <si>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</si>
  <si>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</si>
  <si>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</si>
  <si>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</si>
  <si>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</si>
  <si>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</si>
  <si>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</si>
  <si>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</si>
  <si>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</si>
  <si>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</si>
  <si>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</si>
  <si>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</si>
  <si>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</si>
  <si>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</si>
  <si>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</si>
  <si>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</si>
  <si>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</si>
  <si>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</si>
  <si>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</si>
  <si>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</si>
  <si>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</si>
  <si>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</si>
  <si>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</si>
  <si>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</si>
  <si>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</si>
  <si>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</si>
  <si>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</si>
  <si>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</si>
  <si>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</si>
  <si>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</si>
  <si>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</si>
  <si>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</si>
  <si>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</si>
  <si>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</si>
  <si>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</si>
  <si>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</si>
  <si>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</si>
  <si>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</si>
  <si>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</si>
  <si>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</si>
  <si>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</si>
  <si>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</si>
  <si>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</si>
  <si>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</si>
  <si>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</si>
  <si>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</si>
  <si>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</si>
  <si>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</si>
  <si>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</si>
  <si>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</si>
  <si>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</si>
  <si>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</si>
  <si>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</si>
  <si>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</si>
  <si>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</si>
  <si>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</si>
  <si>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</si>
  <si>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</si>
  <si>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</si>
  <si>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</si>
  <si>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</si>
  <si>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</si>
  <si>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</si>
  <si>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</si>
  <si>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</si>
  <si>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</si>
  <si>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</si>
  <si>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</si>
  <si>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</si>
  <si>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</si>
  <si>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</si>
  <si>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</si>
  <si>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</si>
  <si>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</si>
  <si>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</si>
  <si>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</si>
  <si>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</si>
  <si>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</si>
  <si>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</si>
  <si>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</si>
  <si>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</si>
  <si>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</si>
  <si>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</si>
  <si>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</si>
  <si>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</si>
  <si>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</si>
  <si>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</si>
  <si>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</si>
  <si>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</si>
  <si>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</si>
  <si>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</si>
  <si>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</si>
  <si>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</si>
  <si>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</si>
  <si>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</si>
  <si>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</si>
  <si>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</si>
  <si>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</si>
  <si>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</si>
  <si>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</si>
  <si>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</si>
  <si>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</si>
  <si>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</si>
  <si>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</si>
  <si>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</si>
  <si>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</si>
  <si>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</si>
  <si>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</si>
  <si>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</si>
  <si>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</si>
  <si>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</si>
  <si>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</si>
  <si>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</si>
  <si>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</si>
  <si>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</si>
  <si>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</si>
  <si>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</si>
  <si>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</si>
  <si>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</si>
  <si>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</si>
  <si>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</si>
  <si>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</si>
  <si>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</si>
  <si>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</si>
  <si>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</si>
  <si>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</si>
  <si>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</si>
  <si>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</si>
  <si>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</si>
  <si>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</si>
  <si>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</si>
  <si>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</si>
  <si>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</si>
  <si>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</si>
  <si>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</si>
  <si>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</si>
  <si>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</si>
  <si>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</si>
  <si>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</si>
  <si>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</si>
  <si>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</si>
  <si>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</si>
  <si>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</si>
  <si>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</si>
  <si>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</si>
  <si>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</si>
  <si>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</si>
  <si>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</si>
  <si>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</si>
  <si>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</si>
  <si>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</si>
  <si>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</si>
  <si>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</si>
  <si>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</si>
  <si>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</si>
  <si>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</si>
  <si>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</si>
  <si>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</si>
  <si>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</si>
  <si>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</si>
  <si>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</si>
  <si>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</si>
  <si>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</si>
  <si>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</si>
  <si>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</si>
  <si>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</si>
  <si>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</si>
  <si>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</si>
  <si>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</si>
  <si>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</si>
  <si>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</si>
  <si>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</si>
  <si>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</si>
  <si>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</si>
  <si>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</si>
  <si>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</si>
  <si>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</si>
  <si>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</si>
  <si>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</si>
  <si>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</si>
  <si>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</si>
  <si>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</si>
  <si>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</si>
  <si>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</si>
  <si>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</si>
  <si>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</si>
  <si>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</si>
  <si>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</si>
  <si>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</si>
  <si>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</si>
  <si>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</si>
  <si>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</si>
  <si>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</si>
  <si>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</si>
  <si>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</si>
  <si>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</si>
  <si>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</si>
  <si>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</si>
  <si>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</si>
  <si>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</si>
  <si>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</si>
  <si>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</si>
  <si>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</si>
  <si>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</si>
  <si>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</si>
  <si>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</si>
  <si>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</si>
  <si>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</si>
  <si>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</si>
  <si>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</si>
  <si>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</si>
  <si>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</si>
  <si>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</si>
  <si>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</si>
  <si>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</si>
  <si>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</si>
  <si>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</si>
  <si>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</si>
  <si>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</si>
  <si>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</si>
  <si>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</si>
  <si>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</si>
  <si>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</si>
  <si>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</si>
  <si>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</si>
  <si>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</si>
  <si>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</si>
  <si>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</si>
  <si>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</si>
  <si>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</si>
  <si>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</si>
  <si>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</si>
  <si>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</si>
  <si>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</si>
  <si>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</si>
  <si>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</si>
  <si>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</si>
  <si>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</si>
  <si>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</si>
  <si>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</si>
  <si>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</si>
  <si>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</si>
  <si>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</si>
  <si>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</si>
  <si>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</si>
  <si>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</si>
  <si>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</si>
  <si>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</si>
  <si>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</si>
  <si>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</si>
  <si>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</si>
  <si>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</si>
  <si>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</si>
  <si>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</si>
  <si>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</si>
  <si>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</si>
  <si>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</si>
  <si>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</si>
  <si>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</si>
  <si>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</si>
  <si>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</si>
  <si>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</si>
  <si>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</si>
  <si>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</si>
  <si>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</si>
  <si>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</si>
  <si>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</si>
  <si>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</si>
  <si>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</si>
  <si>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</si>
  <si>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</si>
  <si>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</si>
  <si>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</si>
  <si>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</si>
  <si>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</si>
  <si>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</si>
  <si>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</si>
  <si>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</si>
  <si>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</si>
  <si>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</si>
  <si>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</si>
  <si>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</si>
  <si>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</si>
  <si>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</si>
  <si>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</si>
  <si>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</si>
  <si>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</si>
  <si>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</si>
  <si>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</si>
  <si>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</si>
  <si>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</si>
  <si>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</si>
  <si>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</si>
  <si>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</si>
  <si>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</si>
  <si>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</si>
  <si>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</si>
  <si>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</si>
  <si>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</si>
  <si>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</si>
  <si>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</si>
  <si>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</si>
  <si>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</si>
  <si>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</si>
  <si>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</si>
  <si>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</si>
  <si>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</si>
  <si>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</si>
  <si>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</si>
  <si>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</si>
  <si>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</si>
  <si>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</si>
  <si>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</si>
  <si>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</si>
  <si>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</si>
  <si>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</si>
  <si>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</si>
  <si>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</si>
  <si>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</si>
  <si>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</si>
  <si>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</si>
  <si>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</si>
  <si>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</si>
  <si>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</si>
  <si>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</si>
  <si>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</si>
  <si>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</si>
  <si>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</si>
  <si>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</si>
  <si>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</si>
  <si>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</si>
  <si>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</si>
  <si>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</si>
  <si>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</si>
  <si>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</si>
  <si>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</si>
  <si>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</si>
  <si>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</si>
  <si>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</si>
  <si>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</si>
  <si>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</si>
  <si>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</si>
  <si>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</si>
  <si>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</si>
  <si>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</si>
  <si>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</si>
  <si>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</si>
  <si>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</si>
  <si>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</si>
  <si>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</si>
  <si>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</si>
  <si>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</si>
  <si>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</si>
  <si>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</si>
  <si>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</si>
  <si>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</si>
  <si>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</si>
  <si>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</si>
  <si>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</si>
  <si>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</si>
  <si>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</si>
  <si>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</si>
  <si>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</si>
  <si>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</si>
  <si>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</si>
  <si>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</si>
  <si>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</si>
  <si>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</si>
  <si>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</si>
  <si>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</si>
  <si>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</si>
  <si>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</si>
  <si>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</si>
  <si>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</si>
  <si>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</si>
  <si>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</si>
  <si>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</si>
  <si>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</si>
  <si>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</si>
  <si>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</si>
  <si>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</si>
  <si>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</si>
  <si>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</si>
  <si>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</si>
  <si>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</si>
  <si>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</si>
  <si>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</si>
  <si>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</si>
  <si>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</si>
  <si>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</si>
  <si>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</si>
  <si>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</si>
  <si>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</si>
  <si>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</si>
  <si>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</si>
  <si>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</si>
  <si>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</si>
  <si>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</si>
  <si>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</si>
  <si>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</si>
  <si>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</si>
  <si>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</si>
  <si>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</si>
  <si>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</si>
  <si>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</si>
  <si>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</si>
  <si>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</si>
  <si>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</si>
  <si>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</si>
  <si>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</si>
  <si>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</si>
  <si>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</si>
  <si>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</si>
  <si>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</si>
  <si>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</si>
  <si>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</si>
  <si>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</si>
  <si>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</si>
  <si>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</si>
  <si>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</si>
  <si>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</si>
  <si>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</si>
  <si>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</si>
  <si>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</si>
  <si>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</si>
  <si>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</si>
  <si>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</si>
  <si>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</si>
  <si>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</si>
  <si>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</si>
  <si>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</si>
  <si>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</si>
  <si>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</si>
  <si>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</si>
  <si>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</si>
  <si>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</si>
  <si>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</si>
  <si>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</si>
  <si>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</si>
  <si>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</si>
  <si>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</si>
  <si>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</si>
  <si>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</si>
  <si>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</si>
  <si>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</si>
  <si>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</si>
  <si>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</si>
  <si>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</si>
  <si>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</si>
  <si>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</si>
  <si>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</si>
  <si>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</si>
  <si>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</si>
  <si>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</si>
  <si>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</si>
  <si>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</si>
  <si>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</si>
  <si>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</si>
  <si>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</si>
  <si>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</si>
  <si>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</si>
  <si>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</si>
  <si>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</si>
  <si>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</si>
  <si>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</si>
  <si>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</si>
  <si>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</si>
  <si>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</si>
  <si>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</si>
  <si>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</si>
  <si>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</si>
  <si>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</si>
  <si>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</si>
  <si>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</si>
  <si>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</si>
  <si>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</si>
  <si>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</si>
  <si>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</si>
  <si>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</si>
  <si>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</si>
  <si>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</si>
  <si>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</si>
  <si>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</si>
  <si>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</si>
  <si>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</si>
  <si>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</si>
  <si>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</si>
  <si>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</si>
  <si>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</si>
  <si>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</si>
  <si>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</si>
  <si>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</si>
  <si>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</si>
  <si>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</si>
  <si>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</si>
  <si>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</si>
  <si>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</si>
  <si>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</si>
  <si>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</si>
  <si>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</si>
  <si>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</si>
  <si>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</si>
  <si>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</si>
  <si>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</si>
  <si>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</si>
  <si>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</si>
  <si>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</si>
  <si>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</si>
  <si>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</si>
  <si>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</si>
  <si>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</si>
  <si>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</si>
  <si>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</si>
  <si>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</si>
  <si>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</si>
  <si>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</si>
  <si>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</si>
  <si>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</si>
  <si>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</si>
  <si>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</si>
  <si>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</si>
  <si>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</si>
  <si>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</si>
  <si>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</si>
  <si>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</si>
  <si>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</si>
  <si>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</si>
  <si>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</si>
  <si>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</si>
  <si>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</si>
  <si>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</si>
  <si>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</si>
  <si>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</si>
  <si>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</si>
  <si>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</si>
  <si>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</si>
  <si>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</si>
  <si>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</si>
  <si>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</si>
  <si>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</si>
  <si>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</si>
  <si>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</si>
  <si>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</si>
  <si>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</si>
  <si>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</si>
  <si>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</si>
  <si>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</si>
  <si>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</si>
  <si>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</si>
  <si>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</si>
  <si>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</si>
  <si>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</si>
  <si>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</si>
  <si>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</si>
  <si>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</si>
  <si>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</si>
  <si>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</si>
  <si>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</si>
  <si>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</si>
  <si>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</si>
  <si>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</si>
  <si>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</si>
  <si>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</si>
  <si>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</si>
  <si>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</si>
  <si>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</si>
  <si>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</si>
  <si>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</si>
  <si>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</si>
  <si>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</si>
  <si>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</si>
  <si>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</si>
  <si>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</si>
  <si>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</si>
  <si>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</si>
  <si>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</si>
  <si>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</si>
  <si>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</si>
  <si>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</si>
  <si>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</si>
  <si>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</si>
  <si>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</si>
  <si>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</si>
  <si>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</si>
  <si>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</si>
  <si>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</si>
  <si>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</si>
  <si>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</si>
  <si>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</si>
  <si>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</si>
  <si>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</si>
  <si>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</si>
  <si>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</si>
  <si>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</si>
  <si>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</si>
  <si>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</si>
  <si>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</si>
  <si>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</si>
  <si>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</si>
  <si>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</si>
  <si>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</si>
  <si>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</si>
  <si>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</si>
  <si>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</si>
  <si>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</si>
  <si>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</si>
  <si>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</si>
  <si>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</si>
  <si>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</si>
  <si>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</si>
  <si>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</si>
  <si>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</si>
  <si>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</si>
  <si>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</si>
  <si>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</si>
  <si>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</si>
  <si>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</si>
  <si>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</si>
  <si>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</si>
  <si>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</si>
  <si>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</si>
  <si>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</si>
  <si>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</si>
  <si>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</si>
  <si>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</si>
  <si>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</si>
  <si>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</si>
  <si>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</si>
  <si>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</si>
  <si>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</si>
  <si>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</si>
  <si>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</si>
  <si>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</si>
  <si>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</si>
  <si>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</si>
  <si>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</si>
  <si>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</si>
  <si>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</si>
  <si>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</si>
  <si>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</si>
  <si>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</si>
  <si>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</si>
  <si>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</si>
  <si>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</si>
  <si>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</si>
  <si>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</si>
  <si>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</si>
  <si>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</si>
  <si>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</si>
  <si>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</si>
  <si>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</si>
  <si>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</si>
  <si>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</si>
  <si>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</si>
  <si>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</si>
  <si>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</si>
  <si>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</si>
  <si>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</si>
  <si>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</si>
  <si>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</si>
  <si>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</si>
  <si>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</si>
  <si>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</si>
  <si>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</si>
  <si>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</si>
  <si>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</si>
  <si>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</si>
  <si>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</si>
  <si>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</si>
  <si>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</si>
  <si>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</si>
  <si>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</si>
  <si>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</si>
  <si>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</si>
  <si>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</si>
  <si>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</si>
  <si>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</si>
  <si>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</si>
  <si>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</si>
  <si>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</si>
  <si>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</si>
  <si>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</si>
  <si>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</si>
  <si>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</si>
  <si>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</si>
  <si>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</si>
  <si>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</si>
  <si>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</si>
  <si>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</si>
  <si>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</si>
  <si>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</si>
  <si>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</si>
  <si>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</si>
  <si>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</si>
  <si>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</si>
  <si>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</si>
  <si>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</si>
  <si>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</si>
  <si>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</si>
  <si>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</si>
  <si>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</si>
  <si>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</si>
  <si>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</si>
  <si>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</si>
  <si>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</si>
  <si>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</si>
  <si>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</si>
  <si>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</si>
  <si>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</si>
  <si>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</si>
  <si>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</si>
  <si>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</si>
  <si>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</si>
  <si>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</si>
  <si>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</si>
  <si>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</si>
  <si>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</si>
  <si>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</si>
  <si>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</si>
  <si>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</si>
  <si>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</si>
  <si>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</si>
  <si>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</si>
  <si>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</si>
  <si>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</si>
  <si>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</si>
  <si>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</si>
  <si>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</si>
  <si>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</si>
  <si>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</si>
  <si>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</si>
  <si>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</si>
  <si>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</si>
  <si>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</si>
  <si>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</si>
  <si>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</si>
  <si>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</si>
  <si>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</si>
  <si>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</si>
  <si>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</si>
  <si>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</si>
  <si>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</si>
  <si>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</si>
  <si>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</si>
  <si>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</si>
  <si>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</si>
  <si>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</si>
  <si>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</si>
  <si>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</si>
  <si>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</si>
  <si>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</si>
  <si>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</si>
  <si>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</si>
  <si>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</si>
  <si>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</si>
  <si>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</si>
  <si>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</si>
  <si>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</si>
  <si>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</si>
  <si>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</si>
  <si>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</si>
  <si>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</si>
  <si>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</si>
  <si>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</si>
  <si>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</si>
  <si>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</si>
  <si>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</si>
  <si>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</si>
  <si>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</si>
  <si>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</si>
  <si>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</si>
  <si>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</si>
  <si>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</si>
  <si>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</si>
  <si>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</si>
  <si>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</si>
  <si>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</si>
  <si>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</si>
  <si>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</si>
  <si>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</si>
  <si>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</si>
  <si>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</si>
  <si>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</si>
  <si>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</si>
  <si>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</si>
  <si>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</si>
  <si>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</si>
  <si>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</si>
  <si>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</si>
  <si>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</si>
  <si>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</si>
  <si>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</si>
  <si>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</si>
  <si>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</si>
  <si>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</si>
  <si>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</si>
  <si>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</si>
  <si>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</si>
  <si>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</si>
  <si>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</si>
  <si>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</si>
  <si>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</si>
  <si>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</si>
  <si>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</si>
  <si>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</si>
  <si>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</si>
  <si>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</si>
  <si>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</si>
  <si>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</si>
  <si>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</si>
  <si>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</si>
  <si>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</si>
  <si>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</si>
  <si>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</si>
  <si>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</si>
  <si>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</si>
  <si>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</si>
  <si>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</si>
  <si>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</si>
  <si>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</si>
  <si>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</si>
  <si>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</si>
  <si>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</si>
  <si>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</si>
  <si>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</si>
  <si>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</si>
  <si>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</si>
  <si>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</si>
  <si>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</si>
  <si>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</si>
  <si>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</si>
  <si>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</si>
  <si>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</si>
  <si>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</si>
  <si>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</si>
  <si>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</si>
  <si>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</si>
  <si>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</si>
  <si>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</si>
  <si>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</si>
  <si>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</si>
  <si>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</si>
  <si>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</si>
  <si>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</si>
  <si>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</si>
  <si>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</si>
  <si>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</si>
  <si>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</si>
  <si>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</si>
  <si>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</si>
  <si>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</si>
  <si>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</si>
  <si>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</si>
  <si>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</si>
  <si>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</si>
  <si>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</si>
  <si>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</si>
  <si>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</si>
  <si>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</si>
  <si>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</si>
  <si>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</si>
  <si>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</si>
  <si>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</si>
  <si>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</si>
  <si>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</si>
  <si>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</si>
  <si>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</si>
  <si>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</si>
  <si>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</si>
  <si>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</si>
  <si>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</si>
  <si>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</si>
  <si>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</si>
  <si>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</si>
  <si>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</si>
  <si>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</si>
  <si>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</si>
  <si>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</si>
  <si>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</si>
  <si>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</si>
  <si>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</si>
  <si>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</si>
  <si>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</si>
  <si>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</si>
  <si>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</si>
  <si>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</si>
  <si>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</si>
  <si>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</si>
  <si>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</si>
  <si>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</si>
  <si>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</si>
  <si>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</si>
  <si>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</si>
  <si>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</si>
  <si>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</si>
  <si>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</si>
  <si>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</si>
  <si>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</si>
  <si>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</si>
  <si>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</si>
  <si>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</si>
  <si>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</si>
  <si>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</si>
  <si>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</si>
  <si>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</si>
  <si>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</si>
  <si>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</si>
  <si>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</si>
  <si>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</si>
  <si>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</si>
  <si>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</si>
  <si>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</si>
  <si>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</si>
  <si>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</si>
  <si>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</si>
  <si>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</si>
  <si>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</si>
  <si>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</si>
  <si>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</si>
  <si>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</si>
  <si>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</si>
  <si>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</si>
  <si>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</si>
  <si>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</si>
  <si>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</si>
  <si>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</si>
  <si>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</si>
  <si>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</si>
  <si>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</si>
  <si>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</si>
  <si>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</si>
  <si>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</si>
  <si>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</si>
  <si>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</si>
  <si>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</si>
  <si>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</si>
  <si>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</si>
  <si>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</si>
  <si>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</si>
  <si>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</si>
  <si>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</si>
  <si>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</si>
  <si>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</si>
  <si>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</si>
  <si>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</si>
  <si>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</si>
  <si>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</si>
  <si>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</si>
  <si>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</si>
  <si>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</si>
  <si>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</si>
  <si>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</si>
  <si>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</si>
  <si>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</si>
  <si>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</si>
  <si>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</si>
  <si>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</si>
  <si>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</si>
  <si>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</si>
  <si>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</si>
  <si>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</si>
  <si>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</si>
  <si>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</si>
  <si>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</si>
  <si>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</si>
  <si>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</si>
  <si>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</si>
  <si>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</si>
  <si>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</si>
  <si>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</si>
  <si>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</si>
  <si>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</si>
  <si>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</si>
  <si>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</si>
  <si>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</si>
  <si>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</si>
  <si>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</si>
  <si>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</si>
  <si>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</si>
  <si>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</si>
  <si>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</si>
  <si>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</si>
  <si>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</si>
  <si>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</si>
  <si>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</si>
  <si>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</si>
  <si>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</si>
  <si>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</si>
  <si>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</si>
  <si>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</si>
  <si>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</si>
  <si>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</si>
  <si>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</si>
  <si>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</si>
  <si>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</si>
  <si>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</si>
  <si>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</si>
  <si>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</si>
  <si>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</si>
  <si>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</si>
  <si>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</si>
  <si>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</si>
  <si>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</si>
  <si>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</si>
  <si>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</si>
  <si>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</si>
  <si>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</si>
  <si>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</si>
  <si>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</si>
  <si>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</si>
  <si>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</si>
  <si>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</si>
  <si>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</si>
  <si>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</si>
  <si>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</si>
  <si>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</si>
  <si>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</si>
  <si>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</si>
  <si>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</si>
  <si>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</si>
  <si>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</si>
  <si>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</si>
  <si>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</si>
  <si>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</si>
  <si>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</si>
  <si>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</si>
  <si>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</si>
  <si>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</si>
  <si>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</si>
  <si>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</si>
  <si>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</si>
  <si>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</si>
  <si>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</si>
  <si>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</si>
  <si>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</si>
  <si>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</si>
  <si>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</si>
  <si>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</si>
  <si>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</si>
  <si>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</si>
  <si>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</si>
  <si>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</si>
  <si>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</si>
  <si>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</si>
  <si>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</si>
  <si>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</si>
  <si>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</si>
  <si>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</si>
  <si>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</si>
  <si>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</si>
  <si>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</si>
  <si>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</si>
  <si>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</si>
  <si>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</si>
  <si>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</si>
  <si>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</si>
  <si>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</si>
  <si>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</si>
  <si>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</si>
  <si>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</si>
  <si>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</si>
  <si>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</si>
  <si>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</si>
  <si>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</si>
  <si>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</si>
  <si>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</si>
  <si>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</si>
  <si>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</si>
  <si>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</si>
  <si>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</si>
  <si>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</si>
  <si>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</si>
  <si>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</si>
  <si>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</si>
  <si>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</si>
  <si>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</si>
  <si>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</si>
  <si>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</si>
  <si>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</si>
  <si>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</si>
  <si>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</si>
  <si>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</si>
  <si>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</si>
  <si>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</si>
  <si>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</si>
  <si>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</si>
  <si>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</si>
  <si>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</si>
  <si>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</si>
  <si>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</si>
  <si>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</si>
  <si>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</si>
  <si>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</si>
  <si>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</si>
  <si>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</si>
  <si>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</si>
  <si>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</si>
  <si>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</si>
  <si>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</si>
  <si>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</si>
  <si>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</si>
  <si>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</si>
  <si>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</si>
  <si>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</si>
  <si>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</si>
  <si>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</si>
  <si>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</si>
  <si>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</si>
  <si>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</si>
  <si>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</si>
  <si>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</si>
  <si>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</si>
  <si>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</si>
  <si>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</si>
  <si>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</si>
  <si>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</si>
  <si>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</si>
  <si>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</si>
  <si>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</si>
  <si>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</si>
  <si>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</si>
  <si>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</si>
  <si>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</si>
  <si>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</si>
  <si>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</si>
  <si>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</si>
  <si>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</si>
  <si>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</si>
  <si>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</si>
  <si>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</si>
  <si>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</si>
  <si>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</si>
  <si>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</si>
  <si>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</si>
  <si>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</si>
  <si>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</si>
  <si>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</si>
  <si>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</si>
  <si>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</si>
  <si>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</si>
  <si>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</si>
  <si>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</si>
  <si>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</si>
  <si>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</si>
  <si>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</si>
  <si>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</si>
  <si>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</si>
  <si>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</si>
  <si>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</si>
  <si>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</si>
  <si>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</si>
  <si>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</si>
  <si>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</si>
  <si>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</si>
  <si>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</si>
  <si>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</si>
  <si>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</si>
  <si>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</si>
  <si>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</si>
  <si>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</si>
  <si>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</si>
  <si>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</si>
  <si>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</si>
  <si>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</si>
  <si>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</si>
  <si>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</si>
  <si>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</si>
  <si>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</si>
  <si>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</si>
  <si>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</si>
  <si>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</si>
  <si>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</si>
  <si>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</si>
  <si>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</si>
  <si>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</si>
  <si>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</si>
  <si>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</si>
  <si>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</si>
  <si>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</si>
  <si>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</si>
  <si>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</si>
  <si>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</si>
  <si>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</si>
  <si>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</si>
  <si>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</si>
  <si>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</si>
  <si>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</si>
  <si>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</si>
  <si>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</si>
  <si>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</si>
  <si>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</si>
  <si>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</si>
  <si>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</si>
  <si>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</si>
  <si>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</si>
  <si>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</si>
  <si>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</si>
  <si>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</si>
  <si>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</si>
  <si>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</si>
  <si>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</si>
  <si>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</si>
  <si>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</si>
  <si>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</si>
  <si>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</si>
  <si>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</si>
  <si>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</si>
  <si>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</si>
  <si>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</si>
  <si>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</si>
  <si>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</si>
  <si>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</si>
  <si>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</si>
  <si>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</si>
  <si>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</si>
  <si>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</si>
  <si>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</si>
  <si>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</si>
  <si>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</si>
  <si>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</si>
  <si>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</si>
  <si>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</si>
  <si>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</si>
  <si>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</si>
  <si>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</si>
  <si>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</si>
  <si>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</si>
  <si>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</si>
  <si>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</si>
  <si>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</si>
  <si>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</si>
  <si>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</si>
  <si>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</si>
  <si>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</si>
  <si>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</si>
  <si>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</si>
  <si>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</si>
  <si>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</si>
  <si>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</si>
  <si>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</si>
  <si>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</si>
  <si>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</si>
  <si>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</si>
  <si>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</si>
  <si>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</si>
  <si>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</si>
  <si>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</si>
  <si>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</si>
  <si>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</si>
  <si>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</si>
  <si>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</si>
  <si>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</si>
  <si>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</si>
  <si>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</si>
  <si>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</si>
  <si>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</si>
  <si>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</si>
  <si>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</si>
  <si>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</si>
  <si>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</si>
  <si>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</si>
  <si>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</si>
  <si>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</si>
  <si>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</si>
  <si>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</si>
  <si>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</si>
  <si>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</si>
  <si>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</si>
  <si>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</si>
  <si>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</si>
  <si>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</si>
  <si>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</si>
  <si>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</si>
  <si>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</si>
  <si>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</si>
  <si>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</si>
  <si>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</si>
  <si>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</si>
  <si>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</si>
  <si>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</si>
  <si>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</si>
  <si>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</si>
  <si>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</si>
  <si>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</si>
  <si>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</si>
  <si>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</si>
  <si>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</si>
  <si>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</si>
  <si>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</si>
  <si>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</si>
  <si>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</si>
  <si>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</si>
  <si>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</si>
  <si>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</si>
  <si>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</si>
  <si>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</si>
  <si>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</si>
  <si>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</si>
  <si>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</si>
  <si>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</si>
  <si>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</si>
  <si>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</si>
  <si>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</si>
  <si>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</si>
  <si>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</si>
  <si>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</si>
  <si>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</si>
  <si>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</si>
  <si>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</si>
  <si>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</si>
  <si>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</si>
  <si>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</si>
  <si>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</si>
  <si>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</si>
  <si>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</si>
  <si>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</si>
  <si>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</si>
  <si>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</si>
  <si>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</si>
  <si>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</si>
  <si>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</si>
  <si>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</si>
  <si>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</si>
  <si>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</si>
  <si>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</si>
  <si>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</si>
  <si>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</si>
  <si>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</si>
  <si>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</si>
  <si>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</si>
  <si>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</si>
  <si>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</si>
  <si>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</si>
  <si>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</si>
  <si>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</si>
  <si>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</si>
  <si>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</si>
  <si>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</si>
  <si>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</si>
  <si>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</si>
  <si>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</si>
  <si>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</si>
  <si>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</si>
  <si>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</si>
  <si>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</si>
  <si>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</si>
  <si>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</si>
  <si>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</si>
  <si>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</si>
  <si>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</si>
  <si>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</si>
  <si>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</si>
  <si>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</si>
  <si>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</si>
  <si>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</si>
  <si>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</si>
  <si>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</si>
  <si>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</si>
  <si>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</si>
  <si>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</si>
  <si>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</si>
  <si>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</si>
  <si>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</si>
  <si>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</si>
  <si>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</si>
  <si>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</si>
  <si>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</si>
  <si>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</si>
  <si>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</si>
  <si>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</si>
  <si>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</si>
  <si>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</si>
  <si>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</si>
  <si>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</si>
  <si>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</si>
  <si>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</si>
  <si>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</si>
  <si>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</si>
  <si>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</si>
  <si>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</si>
  <si>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</si>
  <si>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</si>
  <si>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</si>
  <si>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</si>
  <si>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</si>
  <si>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</si>
  <si>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</si>
  <si>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</si>
  <si>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</si>
  <si>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</si>
  <si>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</si>
  <si>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</si>
  <si>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</si>
  <si>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</si>
  <si>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</si>
  <si>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</si>
  <si>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</si>
  <si>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</si>
  <si>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</si>
  <si>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</si>
  <si>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</si>
  <si>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</si>
  <si>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</si>
  <si>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</si>
  <si>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</si>
  <si>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</si>
  <si>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</si>
  <si>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</si>
  <si>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</si>
  <si>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</si>
  <si>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</si>
  <si>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</si>
  <si>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</si>
  <si>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</si>
  <si>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</si>
  <si>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</si>
  <si>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</si>
  <si>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</si>
  <si>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</si>
  <si>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</si>
  <si>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</si>
  <si>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</si>
  <si>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</si>
  <si>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</si>
  <si>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</si>
  <si>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</si>
  <si>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</si>
  <si>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</si>
  <si>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</si>
  <si>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</si>
  <si>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</si>
  <si>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</si>
  <si>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</si>
  <si>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</si>
  <si>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</si>
  <si>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</si>
  <si>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</si>
  <si>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</si>
  <si>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</si>
  <si>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</si>
  <si>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</si>
  <si>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</si>
  <si>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</si>
  <si>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</si>
  <si>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</si>
  <si>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</si>
  <si>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</si>
  <si>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</si>
  <si>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</si>
  <si>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</si>
  <si>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</si>
  <si>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</si>
  <si>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</si>
  <si>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</si>
  <si>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</si>
  <si>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</si>
  <si>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</si>
  <si>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</si>
  <si>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</si>
  <si>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</si>
  <si>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</si>
  <si>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</si>
  <si>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</si>
  <si>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</si>
  <si>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</si>
  <si>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</si>
  <si>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</si>
  <si>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</si>
  <si>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</si>
  <si>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</si>
  <si>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</si>
  <si>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</si>
  <si>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</si>
  <si>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</si>
  <si>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</si>
  <si>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</si>
  <si>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</si>
  <si>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</si>
  <si>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</si>
  <si>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</si>
  <si>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</si>
  <si>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</si>
  <si>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</si>
  <si>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</si>
  <si>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</si>
  <si>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</si>
  <si>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</si>
  <si>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</si>
  <si>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</si>
  <si>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</si>
  <si>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</si>
  <si>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</si>
  <si>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</si>
  <si>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</si>
  <si>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</si>
  <si>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</si>
  <si>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</si>
  <si>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</si>
  <si>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</si>
  <si>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</si>
  <si>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</si>
  <si>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</si>
  <si>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</si>
  <si>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</si>
  <si>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</si>
  <si>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</si>
  <si>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</si>
  <si>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</si>
  <si>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</si>
  <si>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</si>
  <si>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</si>
  <si>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</si>
  <si>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</si>
  <si>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</si>
  <si>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</si>
  <si>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</si>
  <si>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</si>
  <si>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</si>
  <si>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</si>
  <si>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</si>
  <si>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</si>
  <si>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</si>
  <si>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</si>
  <si>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</si>
  <si>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</si>
  <si>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</si>
  <si>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</si>
  <si>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</si>
  <si>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</si>
  <si>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</si>
  <si>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</si>
  <si>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</si>
  <si>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</si>
  <si>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</si>
  <si>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</si>
  <si>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</si>
  <si>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</si>
  <si>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</si>
  <si>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</si>
  <si>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</si>
  <si>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</si>
  <si>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</si>
  <si>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</si>
  <si>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</si>
  <si>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</si>
  <si>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</si>
  <si>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</si>
  <si>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</si>
  <si>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</si>
  <si>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</si>
  <si>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</si>
  <si>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</si>
  <si>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</si>
  <si>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</si>
  <si>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</si>
  <si>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</si>
  <si>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</si>
  <si>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</si>
  <si>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</si>
  <si>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</si>
  <si>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</si>
  <si>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</si>
  <si>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</si>
  <si>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</si>
  <si>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</si>
  <si>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</si>
  <si>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</si>
  <si>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</si>
  <si>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</si>
  <si>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</si>
  <si>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</si>
  <si>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</si>
  <si>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</si>
  <si>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</si>
  <si>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</si>
  <si>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</si>
  <si>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</si>
  <si>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</si>
  <si>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</si>
  <si>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</si>
  <si>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</si>
  <si>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</si>
  <si>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</si>
  <si>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</si>
  <si>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</si>
  <si>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</si>
  <si>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</si>
  <si>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</si>
  <si>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</si>
  <si>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</si>
  <si>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</si>
  <si>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</si>
  <si>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</si>
  <si>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</si>
  <si>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</si>
  <si>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</si>
  <si>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</si>
  <si>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</si>
  <si>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</si>
  <si>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</si>
  <si>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</si>
  <si>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</si>
  <si>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</si>
  <si>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</si>
  <si>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</si>
  <si>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</si>
  <si>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</si>
  <si>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</si>
  <si>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</si>
  <si>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</si>
  <si>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</si>
  <si>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</si>
  <si>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</si>
  <si>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</si>
  <si>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</si>
  <si>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</si>
  <si>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</si>
  <si>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</si>
  <si>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</si>
  <si>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</si>
  <si>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</si>
  <si>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</si>
  <si>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</si>
  <si>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</si>
  <si>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</si>
  <si>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</si>
  <si>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</si>
  <si>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</si>
  <si>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</si>
  <si>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</si>
  <si>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</si>
  <si>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</si>
  <si>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</si>
  <si>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</si>
  <si>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</si>
  <si>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</si>
  <si>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</si>
  <si>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</si>
  <si>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</si>
  <si>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</si>
  <si>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</si>
  <si>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</si>
  <si>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</si>
  <si>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</si>
  <si>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</si>
  <si>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</si>
  <si>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</si>
  <si>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</si>
  <si>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</si>
  <si>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</si>
  <si>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</si>
  <si>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</si>
  <si>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</si>
  <si>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</si>
  <si>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</si>
  <si>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</si>
  <si>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</si>
  <si>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</si>
  <si>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</si>
  <si>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</si>
  <si>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</si>
  <si>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</si>
  <si>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</si>
  <si>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</si>
  <si>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</si>
  <si>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</si>
  <si>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</si>
  <si>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</si>
  <si>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</si>
  <si>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</si>
  <si>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</si>
  <si>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</si>
  <si>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</si>
  <si>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</si>
  <si>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</si>
  <si>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</si>
  <si>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</si>
  <si>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</si>
  <si>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</si>
  <si>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</si>
  <si>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</si>
  <si>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</si>
  <si>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</si>
  <si>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</si>
  <si>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</si>
  <si>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</si>
  <si>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</si>
  <si>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</si>
  <si>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</si>
  <si>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</si>
  <si>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</si>
  <si>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</si>
  <si>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</si>
  <si>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</si>
  <si>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</si>
  <si>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</si>
  <si>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</si>
  <si>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</si>
  <si>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</si>
  <si>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</si>
  <si>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</si>
  <si>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</si>
  <si>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</si>
  <si>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</si>
  <si>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</si>
  <si>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</si>
  <si>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</si>
  <si>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</si>
  <si>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</si>
  <si>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</si>
  <si>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</si>
  <si>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</si>
  <si>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</si>
  <si>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</si>
  <si>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</si>
  <si>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</si>
  <si>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</si>
  <si>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</si>
  <si>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</si>
  <si>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</si>
  <si>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</si>
  <si>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</si>
  <si>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</si>
  <si>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</si>
  <si>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</si>
  <si>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</si>
  <si>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</si>
  <si>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</si>
  <si>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</si>
  <si>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</si>
  <si>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</si>
  <si>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</si>
  <si>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</si>
  <si>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</si>
  <si>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</si>
  <si>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</si>
  <si>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</si>
  <si>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</si>
  <si>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</si>
  <si>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</si>
  <si>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</si>
  <si>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</si>
  <si>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</si>
  <si>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</si>
  <si>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</si>
  <si>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</si>
  <si>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</si>
  <si>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</si>
  <si>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</si>
  <si>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</si>
  <si>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</si>
  <si>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</si>
  <si>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</si>
  <si>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</si>
  <si>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</si>
  <si>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</si>
  <si>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</si>
  <si>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</si>
  <si>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</si>
  <si>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</si>
  <si>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</si>
  <si>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</si>
  <si>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</si>
  <si>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</si>
  <si>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</si>
  <si>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</si>
  <si>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</si>
  <si>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</si>
  <si>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</si>
  <si>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</si>
  <si>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</si>
  <si>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</si>
  <si>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</si>
  <si>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</si>
  <si>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</si>
  <si>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</si>
  <si>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</si>
  <si>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</si>
  <si>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</si>
  <si>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</si>
  <si>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</si>
  <si>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</si>
  <si>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</si>
  <si>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</si>
  <si>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</si>
  <si>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</si>
  <si>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</si>
  <si>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</si>
  <si>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</si>
  <si>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</si>
  <si>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</si>
  <si>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</si>
  <si>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</si>
  <si>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</si>
  <si>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</si>
  <si>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</si>
  <si>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</si>
  <si>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</si>
  <si>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</si>
  <si>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</si>
  <si>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</si>
  <si>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</si>
  <si>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</si>
  <si>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</si>
  <si>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</si>
  <si>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</si>
  <si>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</si>
  <si>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</si>
  <si>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</si>
  <si>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</si>
  <si>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</si>
  <si>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</si>
  <si>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</si>
  <si>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</si>
  <si>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</si>
  <si>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</si>
  <si>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</si>
  <si>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</si>
  <si>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</si>
  <si>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</si>
  <si>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</si>
  <si>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</si>
  <si>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</si>
  <si>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</si>
  <si>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</si>
  <si>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</si>
  <si>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</si>
  <si>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</si>
  <si>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</si>
  <si>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</si>
  <si>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</si>
  <si>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</si>
  <si>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</si>
  <si>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</si>
  <si>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</si>
  <si>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</si>
  <si>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</si>
  <si>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</si>
  <si>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</si>
  <si>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</si>
  <si>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</si>
  <si>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</si>
  <si>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</si>
  <si>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</si>
  <si>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</si>
  <si>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</si>
  <si>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</si>
  <si>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</si>
  <si>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</si>
  <si>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</si>
  <si>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</si>
  <si>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</si>
  <si>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</si>
  <si>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</si>
  <si>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</si>
  <si>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</si>
  <si>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</si>
  <si>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</si>
  <si>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</si>
  <si>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</si>
  <si>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</si>
  <si>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</si>
  <si>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</si>
  <si>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</si>
  <si>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</si>
  <si>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</si>
  <si>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</si>
  <si>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</si>
  <si>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</si>
  <si>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</si>
  <si>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</si>
  <si>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</si>
  <si>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</si>
  <si>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</si>
  <si>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</si>
  <si>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</si>
  <si>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</si>
  <si>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</si>
  <si>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</si>
  <si>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</si>
  <si>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</si>
  <si>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</si>
  <si>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</si>
  <si>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</si>
  <si>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</si>
  <si>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</si>
  <si>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</si>
  <si>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</si>
  <si>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</si>
  <si>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</si>
  <si>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</si>
  <si>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</si>
  <si>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</si>
  <si>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</si>
  <si>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</si>
  <si>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</si>
  <si>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</si>
  <si>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</si>
  <si>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</si>
  <si>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</si>
  <si>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</si>
  <si>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</si>
  <si>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</si>
  <si>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</si>
  <si>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</si>
  <si>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</si>
  <si>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</si>
  <si>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</si>
  <si>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</si>
  <si>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</si>
  <si>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</si>
  <si>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</si>
  <si>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</si>
  <si>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</si>
  <si>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</si>
  <si>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</si>
  <si>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</si>
  <si>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</si>
  <si>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</si>
  <si>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</si>
  <si>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</si>
  <si>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</si>
  <si>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</si>
  <si>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</si>
  <si>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</si>
  <si>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</si>
  <si>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</si>
  <si>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</si>
  <si>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</si>
  <si>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</si>
  <si>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</si>
  <si>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</si>
  <si>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</si>
  <si>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</si>
  <si>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</si>
  <si>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</si>
  <si>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</si>
  <si>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</si>
  <si>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</si>
  <si>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</si>
  <si>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</si>
  <si>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</si>
  <si>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</si>
  <si>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</si>
  <si>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</si>
  <si>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</si>
  <si>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</si>
  <si>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</si>
  <si>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</si>
  <si>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</si>
  <si>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</si>
  <si>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</si>
  <si>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</si>
  <si>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</si>
  <si>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</si>
  <si>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</si>
  <si>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</si>
  <si>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</si>
  <si>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</si>
  <si>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</si>
  <si>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</si>
  <si>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</si>
  <si>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</si>
  <si>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</si>
  <si>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</si>
  <si>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</si>
  <si>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</si>
  <si>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</si>
  <si>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</si>
  <si>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</si>
  <si>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</si>
  <si>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</si>
  <si>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</si>
  <si>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</si>
  <si>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</si>
  <si>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</si>
  <si>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</si>
  <si>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</si>
  <si>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</si>
  <si>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</si>
  <si>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</si>
  <si>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</si>
  <si>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</si>
  <si>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</si>
  <si>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</si>
  <si>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</si>
  <si>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</si>
  <si>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</si>
  <si>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</si>
  <si>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</si>
  <si>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</si>
  <si>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</si>
  <si>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</si>
  <si>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</si>
  <si>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</si>
  <si>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</si>
  <si>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</si>
  <si>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</si>
  <si>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</si>
  <si>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</si>
  <si>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</si>
  <si>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</si>
  <si>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</si>
  <si>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</si>
  <si>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</si>
  <si>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</si>
  <si>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</si>
  <si>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</si>
  <si>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</si>
  <si>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</si>
  <si>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</si>
  <si>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</si>
  <si>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</si>
  <si>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</si>
  <si>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</si>
  <si>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</si>
  <si>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</si>
  <si>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</si>
  <si>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</si>
  <si>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</si>
  <si>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</si>
  <si>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</si>
  <si>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</si>
  <si>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</si>
  <si>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</si>
  <si>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</si>
  <si>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</si>
  <si>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</si>
  <si>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</si>
  <si>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</si>
  <si>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</si>
  <si>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</si>
  <si>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</si>
  <si>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</si>
  <si>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</si>
  <si>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</si>
  <si>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</si>
  <si>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</si>
  <si>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</si>
  <si>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</si>
  <si>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</si>
  <si>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</si>
  <si>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</si>
  <si>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</si>
  <si>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</si>
  <si>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</si>
  <si>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</si>
  <si>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</si>
  <si>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</si>
  <si>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</si>
  <si>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</si>
  <si>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</si>
  <si>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</si>
  <si>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</si>
  <si>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</si>
  <si>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</si>
  <si>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</si>
  <si>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</si>
  <si>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</si>
  <si>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</si>
  <si>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</si>
  <si>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</si>
  <si>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</si>
  <si>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</si>
  <si>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</si>
  <si>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</si>
  <si>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</si>
  <si>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</si>
  <si>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</si>
  <si>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</si>
  <si>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</si>
  <si>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</si>
  <si>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</si>
  <si>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</si>
  <si>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</si>
  <si>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</si>
  <si>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</si>
  <si>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</si>
  <si>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</si>
  <si>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</si>
  <si>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</si>
  <si>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</si>
  <si>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</si>
  <si>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</si>
  <si>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</si>
  <si>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</si>
  <si>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</si>
  <si>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</si>
  <si>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</si>
  <si>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</si>
  <si>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</si>
  <si>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</si>
  <si>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</si>
  <si>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</si>
  <si>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</si>
  <si>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</si>
  <si>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</si>
  <si>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</si>
  <si>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</si>
  <si>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</si>
  <si>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</si>
  <si>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</si>
  <si>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</si>
  <si>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</si>
  <si>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</si>
  <si>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</si>
  <si>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</si>
  <si>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</si>
  <si>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</si>
  <si>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</si>
  <si>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</si>
  <si>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</si>
  <si>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</si>
  <si>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</si>
  <si>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</si>
  <si>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</si>
  <si>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</si>
  <si>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</si>
  <si>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</si>
  <si>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</si>
  <si>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</si>
  <si>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</si>
  <si>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</si>
  <si>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</si>
  <si>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</si>
  <si>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</si>
  <si>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</si>
  <si>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</si>
  <si>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</si>
  <si>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</si>
  <si>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</si>
  <si>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</si>
  <si>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</si>
  <si>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</si>
  <si>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</si>
  <si>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</si>
  <si>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</si>
  <si>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</si>
  <si>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</si>
  <si>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</si>
  <si>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</si>
  <si>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</si>
  <si>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</si>
  <si>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</si>
  <si>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</si>
  <si>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</si>
  <si>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</si>
  <si>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</si>
  <si>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</si>
  <si>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</si>
  <si>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</si>
  <si>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</si>
  <si>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</si>
  <si>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</si>
  <si>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</si>
  <si>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</si>
  <si>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</si>
  <si>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</si>
  <si>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</si>
  <si>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</si>
  <si>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</si>
  <si>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</si>
  <si>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</si>
  <si>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</si>
  <si>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</si>
  <si>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</si>
  <si>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</si>
  <si>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</si>
  <si>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</si>
  <si>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</si>
  <si>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</si>
  <si>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</si>
  <si>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</si>
  <si>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</si>
  <si>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</si>
  <si>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</si>
  <si>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</si>
  <si>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</si>
  <si>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</si>
  <si>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</si>
  <si>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</si>
  <si>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</si>
  <si>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</si>
  <si>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</si>
  <si>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</si>
  <si>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</si>
  <si>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</si>
  <si>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</si>
  <si>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</si>
  <si>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</si>
  <si>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</si>
  <si>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</si>
  <si>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</si>
  <si>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</si>
  <si>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</si>
  <si>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</si>
  <si>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</si>
  <si>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</si>
  <si>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</si>
  <si>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</si>
  <si>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</si>
  <si>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</si>
  <si>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</si>
  <si>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</si>
  <si>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</si>
  <si>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</si>
  <si>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</si>
  <si>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</si>
  <si>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</si>
  <si>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</si>
  <si>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</si>
  <si>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</si>
  <si>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</si>
  <si>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</si>
  <si>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</si>
  <si>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</si>
  <si>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</si>
  <si>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</si>
  <si>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</si>
  <si>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</si>
  <si>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</si>
  <si>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</si>
  <si>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</si>
  <si>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</si>
  <si>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</si>
  <si>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</si>
  <si>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</si>
  <si>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</si>
  <si>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</si>
  <si>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</si>
  <si>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</si>
  <si>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</si>
  <si>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</si>
  <si>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</si>
  <si>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</si>
  <si>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</si>
  <si>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</si>
  <si>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</si>
  <si>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</si>
  <si>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</si>
  <si>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</si>
  <si>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</si>
  <si>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</si>
  <si>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</si>
  <si>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</si>
  <si>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</si>
  <si>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</si>
  <si>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</si>
  <si>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</si>
  <si>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</si>
  <si>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</si>
  <si>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</si>
  <si>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</si>
  <si>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</si>
  <si>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</si>
  <si>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</si>
  <si>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</si>
  <si>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</si>
  <si>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</si>
  <si>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</si>
  <si>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</si>
  <si>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</si>
  <si>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</si>
  <si>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</si>
  <si>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</si>
  <si>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</si>
  <si>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</si>
  <si>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</si>
  <si>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</si>
  <si>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</si>
  <si>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</si>
  <si>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</si>
  <si>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</si>
  <si>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</si>
  <si>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</si>
  <si>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</si>
  <si>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</si>
  <si>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</si>
  <si>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</si>
  <si>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</si>
  <si>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</si>
  <si>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</si>
  <si>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</si>
  <si>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</si>
  <si>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</si>
  <si>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</si>
  <si>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</si>
  <si>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</si>
  <si>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</si>
  <si>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</si>
  <si>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</si>
  <si>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</si>
  <si>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</si>
  <si>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</si>
  <si>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</si>
  <si>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</si>
  <si>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</si>
  <si>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</si>
  <si>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</si>
  <si>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</si>
  <si>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</si>
  <si>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</si>
  <si>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</si>
  <si>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</si>
  <si>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</si>
  <si>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</si>
  <si>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</si>
  <si>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</si>
  <si>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</si>
  <si>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</si>
  <si>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</si>
  <si>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</si>
  <si>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</si>
  <si>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</si>
  <si>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</si>
  <si>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</si>
  <si>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</si>
  <si>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</si>
  <si>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</si>
  <si>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</si>
  <si>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</si>
  <si>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</si>
  <si>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</si>
  <si>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</si>
  <si>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</si>
  <si>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</si>
  <si>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</si>
  <si>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</si>
  <si>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</si>
  <si>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</si>
  <si>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</si>
  <si>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</si>
  <si>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</si>
  <si>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</si>
  <si>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</si>
  <si>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</si>
  <si>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</si>
  <si>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</si>
  <si>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</si>
  <si>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</si>
  <si>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</si>
  <si>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</si>
  <si>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</si>
  <si>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</si>
  <si>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</si>
  <si>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</si>
  <si>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</si>
  <si>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</si>
  <si>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</si>
  <si>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</si>
  <si>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</si>
  <si>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</si>
  <si>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</si>
  <si>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</si>
  <si>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</si>
  <si>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</si>
  <si>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</si>
  <si>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</si>
  <si>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</si>
  <si>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</si>
  <si>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</si>
  <si>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</si>
  <si>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</si>
  <si>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</si>
  <si>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</si>
  <si>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</si>
  <si>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</si>
  <si>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</si>
  <si>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</si>
  <si>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</si>
  <si>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</si>
  <si>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</si>
  <si>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</si>
  <si>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</si>
  <si>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</si>
  <si>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</si>
  <si>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</si>
  <si>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</si>
  <si>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</si>
  <si>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</si>
  <si>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</si>
  <si>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</si>
  <si>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</si>
  <si>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</si>
  <si>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</si>
  <si>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</si>
  <si>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</si>
  <si>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</si>
  <si>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</si>
  <si>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</si>
  <si>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</si>
  <si>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</si>
  <si>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</si>
  <si>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</si>
  <si>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</si>
  <si>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</si>
  <si>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</si>
  <si>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</si>
  <si>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</si>
  <si>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</si>
  <si>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</si>
  <si>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</si>
  <si>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</si>
  <si>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</si>
  <si>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</si>
  <si>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</si>
  <si>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</si>
  <si>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</si>
  <si>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</si>
  <si>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</si>
  <si>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</si>
  <si>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</si>
  <si>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</si>
  <si>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</si>
  <si>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</si>
  <si>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</si>
  <si>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</si>
  <si>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</si>
  <si>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</si>
  <si>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</si>
  <si>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</si>
  <si>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</si>
  <si>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</si>
  <si>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</si>
  <si>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</si>
  <si>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</si>
  <si>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</si>
  <si>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</si>
  <si>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</si>
  <si>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</si>
  <si>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</si>
  <si>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</si>
  <si>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</si>
  <si>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</si>
  <si>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</si>
  <si>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</si>
  <si>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</si>
  <si>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</si>
  <si>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</si>
  <si>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</si>
  <si>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</si>
  <si>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</si>
  <si>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</si>
  <si>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</si>
  <si>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</si>
  <si>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</si>
  <si>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</si>
  <si>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</si>
  <si>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</si>
  <si>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</si>
  <si>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</si>
  <si>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</si>
  <si>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</si>
  <si>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</si>
  <si>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</si>
  <si>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</si>
  <si>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</si>
  <si>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</si>
  <si>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</si>
  <si>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</si>
  <si>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</si>
  <si>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</si>
  <si>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</si>
  <si>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</si>
  <si>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</si>
  <si>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</si>
  <si>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</si>
  <si>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</si>
  <si>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</si>
  <si>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</si>
  <si>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</si>
  <si>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</si>
  <si>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</si>
  <si>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</si>
  <si>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</si>
  <si>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</si>
  <si>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</si>
  <si>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</si>
  <si>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</si>
  <si>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</si>
  <si>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</si>
  <si>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</si>
  <si>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</si>
  <si>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</si>
  <si>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</si>
  <si>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</si>
  <si>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</si>
  <si>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</si>
  <si>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</si>
  <si>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</si>
  <si>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</si>
  <si>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</si>
  <si>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</si>
  <si>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</si>
  <si>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</si>
  <si>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</si>
  <si>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</si>
  <si>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</si>
  <si>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</si>
  <si>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</si>
  <si>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</si>
  <si>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</si>
  <si>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</si>
  <si>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</si>
  <si>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</si>
  <si>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</si>
  <si>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</si>
  <si>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</si>
  <si>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</si>
  <si>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</si>
  <si>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</si>
  <si>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</si>
  <si>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</si>
  <si>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</si>
  <si>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</si>
  <si>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</si>
  <si>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</si>
  <si>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</si>
  <si>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</si>
  <si>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</si>
  <si>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</si>
  <si>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</si>
  <si>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</si>
  <si>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</si>
  <si>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</si>
  <si>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</si>
  <si>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</si>
  <si>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</si>
  <si>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</si>
  <si>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</si>
  <si>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</si>
  <si>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</si>
  <si>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</si>
  <si>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</si>
  <si>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</si>
  <si>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</si>
  <si>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</si>
  <si>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</si>
  <si>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</si>
  <si>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</si>
  <si>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</si>
  <si>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</si>
  <si>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</si>
  <si>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</si>
  <si>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</si>
  <si>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</si>
  <si>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</si>
  <si>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</si>
  <si>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</si>
  <si>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</si>
  <si>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</si>
  <si>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</si>
  <si>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</si>
  <si>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</si>
  <si>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</si>
  <si>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</si>
  <si>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</si>
  <si>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</si>
  <si>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</si>
  <si>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</si>
  <si>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</si>
  <si>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</si>
  <si>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</si>
  <si>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</si>
  <si>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</si>
  <si>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</si>
  <si>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</si>
  <si>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</si>
  <si>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</si>
  <si>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</si>
  <si>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</si>
  <si>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</si>
  <si>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</si>
  <si>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</si>
  <si>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</si>
  <si>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</si>
  <si>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</si>
  <si>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</si>
  <si>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</si>
  <si>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</si>
  <si>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</si>
  <si>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</si>
  <si>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</si>
  <si>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</si>
  <si>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</si>
  <si>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</si>
  <si>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</si>
  <si>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</si>
  <si>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</si>
  <si>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</si>
  <si>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</si>
  <si>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</si>
  <si>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</si>
  <si>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</si>
  <si>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</si>
  <si>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</si>
  <si>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</si>
  <si>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</si>
  <si>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</si>
  <si>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</si>
  <si>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</si>
  <si>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</si>
  <si>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</si>
  <si>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</si>
  <si>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</si>
  <si>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</si>
  <si>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</si>
  <si>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</si>
  <si>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</si>
  <si>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</si>
  <si>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</si>
  <si>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</si>
  <si>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</si>
  <si>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</si>
  <si>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</si>
  <si>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</si>
  <si>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</si>
  <si>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</si>
  <si>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</si>
  <si>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</si>
  <si>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</si>
  <si>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</si>
  <si>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</si>
  <si>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</si>
  <si>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</si>
  <si>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</si>
  <si>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</si>
  <si>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</si>
  <si>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</si>
  <si>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</si>
  <si>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</si>
  <si>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</si>
  <si>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</si>
  <si>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</si>
  <si>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</si>
  <si>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</si>
  <si>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</si>
  <si>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</si>
  <si>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</si>
  <si>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</si>
  <si>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</si>
  <si>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</si>
  <si>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</si>
  <si>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</si>
  <si>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</si>
  <si>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</si>
  <si>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</si>
  <si>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</si>
  <si>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</si>
  <si>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</si>
  <si>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</si>
  <si>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</si>
  <si>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</si>
  <si>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</si>
  <si>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</si>
  <si>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</si>
  <si>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</si>
  <si>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</si>
  <si>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</si>
  <si>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</si>
  <si>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</si>
  <si>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</si>
  <si>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</si>
  <si>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</si>
  <si>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</si>
  <si>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</si>
  <si>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</si>
  <si>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</si>
  <si>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</si>
  <si>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</si>
  <si>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</si>
  <si>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</si>
  <si>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</si>
  <si>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</si>
  <si>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</si>
  <si>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</si>
  <si>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</si>
  <si>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</si>
  <si>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</si>
  <si>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</si>
  <si>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</si>
  <si>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</si>
  <si>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</si>
  <si>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</si>
  <si>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</si>
  <si>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</si>
  <si>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</si>
  <si>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</si>
  <si>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</si>
  <si>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</si>
  <si>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</si>
  <si>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</si>
  <si>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</si>
  <si>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</si>
  <si>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</si>
  <si>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</si>
  <si>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</si>
  <si>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</si>
  <si>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</si>
  <si>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</si>
  <si>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</si>
  <si>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</si>
  <si>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</si>
  <si>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</si>
  <si>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</si>
  <si>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</si>
  <si>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</si>
  <si>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</si>
  <si>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</si>
  <si>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</si>
  <si>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</si>
  <si>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</si>
  <si>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</si>
  <si>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</si>
  <si>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</si>
  <si>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</si>
  <si>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</si>
  <si>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</si>
  <si>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</si>
  <si>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</si>
  <si>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</si>
  <si>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</si>
  <si>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</si>
  <si>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</si>
  <si>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</si>
  <si>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</si>
  <si>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</si>
  <si>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</si>
  <si>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</si>
  <si>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</si>
  <si>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</si>
  <si>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</si>
  <si>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</si>
  <si>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</si>
  <si>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</si>
  <si>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</si>
  <si>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</si>
  <si>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</si>
  <si>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</si>
  <si>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</si>
  <si>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</si>
  <si>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</si>
  <si>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</si>
  <si>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</si>
  <si>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</si>
  <si>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</si>
  <si>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</si>
  <si>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</si>
  <si>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</si>
  <si>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</si>
  <si>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</si>
  <si>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</si>
  <si>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</si>
  <si>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</si>
  <si>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</si>
  <si>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</si>
  <si>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</si>
  <si>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</si>
  <si>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</si>
  <si>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</si>
  <si>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</si>
  <si>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</si>
  <si>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</si>
  <si>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</si>
  <si>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</si>
  <si>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</si>
  <si>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</si>
  <si>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</si>
  <si>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</si>
  <si>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</si>
  <si>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</si>
  <si>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</si>
  <si>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</si>
  <si>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</si>
  <si>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</si>
  <si>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</si>
  <si>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</si>
  <si>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</si>
  <si>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</si>
  <si>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</si>
  <si>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</si>
  <si>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</si>
  <si>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</si>
  <si>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</si>
  <si>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</si>
  <si>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</si>
  <si>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</si>
  <si>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</si>
  <si>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</si>
  <si>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</si>
  <si>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</si>
  <si>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</si>
  <si>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</si>
  <si>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</si>
  <si>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</si>
  <si>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</si>
  <si>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</si>
  <si>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</si>
  <si>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</si>
  <si>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</si>
  <si>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</si>
  <si>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</si>
  <si>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</si>
  <si>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</si>
  <si>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</si>
  <si>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</si>
  <si>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</si>
  <si>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</si>
  <si>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</si>
  <si>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</si>
  <si>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</si>
  <si>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</si>
  <si>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</si>
  <si>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</si>
  <si>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</si>
  <si>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</si>
  <si>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</si>
  <si>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</si>
  <si>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</si>
  <si>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</si>
  <si>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</si>
  <si>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</si>
  <si>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</si>
  <si>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</si>
  <si>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</si>
  <si>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</si>
  <si>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</si>
  <si>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</si>
  <si>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</si>
  <si>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</si>
  <si>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</si>
  <si>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</si>
  <si>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</si>
  <si>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</si>
  <si>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</si>
  <si>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</si>
  <si>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</si>
  <si>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</si>
  <si>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</si>
  <si>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</si>
  <si>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</si>
  <si>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</si>
  <si>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</si>
  <si>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</si>
  <si>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</si>
  <si>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</si>
  <si>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</si>
  <si>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</si>
  <si>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</si>
  <si>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</si>
  <si>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</si>
  <si>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</si>
  <si>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</si>
  <si>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</si>
  <si>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</si>
  <si>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</si>
  <si>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</si>
  <si>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</si>
  <si>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</si>
  <si>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</si>
  <si>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</si>
  <si>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</si>
  <si>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</si>
  <si>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</si>
  <si>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</si>
  <si>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</si>
  <si>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</si>
  <si>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</si>
  <si>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</si>
  <si>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</si>
  <si>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</si>
  <si>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</si>
  <si>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</si>
  <si>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</si>
  <si>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</si>
  <si>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</si>
  <si>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</si>
  <si>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</si>
  <si>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</si>
  <si>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</si>
  <si>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</si>
  <si>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</si>
  <si>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</si>
  <si>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</si>
  <si>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</si>
  <si>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</si>
  <si>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</si>
  <si>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</si>
  <si>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</si>
  <si>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</si>
  <si>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</si>
  <si>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</si>
  <si>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</si>
  <si>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</si>
  <si>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</si>
  <si>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</si>
  <si>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</si>
  <si>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</si>
  <si>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</si>
  <si>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</si>
  <si>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</si>
  <si>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</si>
  <si>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</si>
  <si>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</si>
  <si>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</si>
  <si>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</si>
  <si>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</si>
  <si>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</si>
  <si>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</si>
  <si>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</si>
  <si>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</si>
  <si>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</si>
  <si>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</si>
  <si>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</si>
  <si>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</si>
  <si>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</si>
  <si>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</si>
  <si>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</si>
  <si>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</si>
  <si>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</si>
  <si>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</si>
  <si>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</si>
  <si>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</si>
  <si>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</si>
  <si>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</si>
  <si>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</si>
  <si>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</si>
  <si>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</si>
  <si>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</si>
  <si>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</si>
  <si>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</si>
  <si>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</si>
  <si>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</si>
  <si>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</si>
  <si>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</si>
  <si>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</si>
  <si>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</si>
  <si>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</si>
  <si>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</si>
  <si>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</si>
  <si>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</si>
  <si>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</si>
  <si>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</si>
  <si>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</si>
  <si>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</si>
  <si>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</si>
  <si>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</si>
  <si>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</si>
  <si>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</si>
  <si>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</si>
  <si>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</si>
  <si>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</si>
  <si>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</si>
  <si>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</si>
  <si>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</si>
  <si>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</si>
  <si>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</si>
  <si>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</si>
  <si>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</si>
  <si>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</si>
  <si>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</si>
  <si>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</si>
  <si>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</si>
  <si>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</si>
  <si>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</si>
  <si>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</si>
  <si>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</si>
  <si>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</si>
  <si>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</si>
  <si>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</si>
  <si>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</si>
  <si>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</si>
  <si>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</si>
  <si>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</si>
  <si>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</si>
  <si>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</si>
  <si>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</si>
  <si>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</si>
  <si>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</si>
  <si>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</si>
  <si>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</si>
  <si>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</si>
  <si>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</si>
  <si>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</si>
  <si>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</si>
  <si>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</si>
  <si>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</si>
  <si>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</si>
  <si>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</si>
  <si>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</si>
  <si>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</si>
  <si>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</si>
  <si>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</si>
  <si>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</si>
  <si>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</si>
  <si>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</si>
  <si>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</si>
  <si>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</si>
  <si>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</si>
  <si>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</si>
  <si>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</si>
  <si>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</si>
  <si>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</si>
  <si>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</si>
  <si>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</si>
  <si>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</si>
  <si>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</si>
  <si>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</si>
  <si>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</si>
  <si>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</si>
  <si>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</si>
  <si>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</si>
  <si>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</si>
  <si>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</si>
  <si>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</si>
  <si>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</si>
  <si>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</si>
  <si>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</si>
  <si>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</si>
  <si>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</si>
  <si>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</si>
  <si>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</si>
  <si>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</si>
  <si>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</si>
  <si>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</si>
  <si>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</si>
  <si>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</si>
  <si>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</si>
  <si>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</si>
  <si>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</si>
  <si>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</si>
  <si>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</si>
  <si>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</si>
  <si>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</si>
  <si>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</si>
  <si>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</si>
  <si>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</si>
  <si>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</si>
  <si>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</si>
  <si>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</si>
  <si>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</si>
  <si>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</si>
  <si>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</si>
  <si>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</si>
  <si>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</si>
  <si>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</si>
  <si>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</si>
  <si>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</si>
  <si>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</si>
  <si>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</si>
  <si>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</si>
  <si>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</si>
  <si>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</si>
  <si>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</si>
  <si>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</si>
  <si>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</si>
  <si>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</si>
  <si>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</si>
  <si>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</si>
  <si>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</si>
  <si>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</si>
  <si>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</si>
  <si>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</si>
  <si>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</si>
  <si>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</si>
  <si>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</si>
  <si>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</si>
  <si>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</si>
  <si>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</si>
  <si>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</si>
  <si>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</si>
  <si>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</si>
  <si>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</si>
  <si>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</si>
  <si>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</si>
  <si>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</si>
  <si>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</si>
  <si>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</si>
  <si>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</si>
  <si>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</si>
  <si>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</si>
  <si>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</si>
  <si>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</si>
  <si>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</si>
  <si>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</si>
  <si>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</si>
  <si>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</si>
  <si>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</si>
  <si>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</si>
  <si>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</si>
  <si>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</si>
  <si>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</si>
  <si>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</si>
  <si>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</si>
  <si>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</si>
  <si>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</si>
  <si>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</si>
  <si>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</si>
  <si>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</si>
  <si>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</si>
  <si>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</si>
  <si>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</si>
  <si>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</si>
  <si>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</si>
  <si>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</si>
  <si>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</si>
  <si>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</si>
  <si>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</si>
  <si>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</si>
  <si>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</si>
  <si>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</si>
  <si>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</si>
  <si>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</si>
  <si>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</si>
  <si>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</si>
  <si>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</si>
  <si>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</si>
  <si>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</si>
  <si>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</si>
  <si>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</si>
  <si>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</si>
  <si>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</si>
  <si>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</si>
  <si>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</si>
  <si>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</si>
  <si>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</si>
  <si>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</si>
  <si>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</si>
  <si>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</si>
  <si>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</si>
  <si>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</si>
  <si>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</si>
  <si>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</si>
  <si>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</si>
  <si>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</si>
  <si>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</si>
  <si>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</si>
  <si>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</si>
  <si>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</si>
  <si>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</si>
  <si>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</si>
  <si>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</si>
  <si>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</si>
  <si>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</si>
  <si>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</si>
  <si>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</si>
  <si>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</si>
  <si>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</si>
  <si>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</si>
  <si>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</si>
  <si>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</si>
  <si>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</si>
  <si>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</si>
  <si>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</si>
  <si>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</si>
  <si>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</si>
  <si>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</si>
  <si>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</si>
  <si>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</si>
  <si>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</si>
  <si>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</si>
  <si>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</si>
  <si>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</si>
  <si>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</si>
  <si>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</si>
  <si>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</si>
  <si>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</si>
  <si>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</si>
  <si>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</si>
  <si>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</si>
  <si>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</si>
  <si>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</si>
  <si>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</si>
  <si>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</si>
  <si>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</si>
  <si>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</si>
  <si>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</si>
  <si>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</si>
  <si>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</si>
  <si>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</si>
  <si>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</si>
  <si>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</si>
  <si>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</si>
  <si>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</si>
  <si>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</si>
  <si>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</si>
  <si>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</si>
  <si>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</si>
  <si>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</si>
  <si>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</si>
  <si>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</si>
  <si>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</si>
  <si>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</si>
  <si>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</si>
  <si>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</si>
  <si>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</si>
  <si>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</si>
  <si>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</si>
  <si>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</si>
  <si>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</si>
  <si>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</si>
  <si>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</si>
  <si>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</si>
  <si>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</si>
  <si>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</si>
  <si>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</si>
  <si>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</si>
  <si>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</si>
  <si>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</si>
  <si>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</si>
  <si>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</si>
  <si>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</si>
  <si>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</si>
  <si>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</si>
  <si>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</si>
  <si>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</si>
  <si>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</si>
  <si>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</si>
  <si>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</si>
  <si>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</si>
  <si>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</si>
  <si>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</si>
  <si>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</si>
  <si>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</si>
  <si>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</si>
  <si>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</si>
  <si>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</si>
  <si>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</si>
  <si>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</si>
  <si>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</si>
  <si>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</si>
  <si>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</si>
  <si>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</si>
  <si>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</si>
  <si>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</si>
  <si>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</si>
  <si>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</si>
  <si>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</si>
  <si>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</si>
  <si>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</si>
  <si>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</si>
  <si>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</si>
  <si>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</si>
  <si>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</si>
  <si>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</si>
  <si>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</si>
  <si>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</si>
  <si>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</si>
  <si>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</si>
  <si>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</si>
  <si>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</si>
  <si>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</si>
  <si>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</si>
  <si>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</si>
  <si>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</si>
  <si>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</si>
  <si>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</si>
  <si>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</si>
  <si>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</si>
  <si>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</si>
  <si>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</si>
  <si>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</si>
  <si>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</si>
  <si>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</si>
  <si>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</si>
  <si>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</si>
  <si>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</si>
  <si>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</si>
  <si>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</si>
  <si>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</si>
  <si>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</si>
  <si>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</si>
  <si>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</si>
  <si>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</si>
  <si>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</si>
  <si>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</si>
  <si>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</si>
  <si>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</si>
  <si>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</si>
  <si>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</si>
  <si>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</si>
  <si>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</si>
  <si>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</si>
  <si>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</si>
  <si>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</si>
  <si>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</si>
  <si>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</si>
  <si>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</si>
  <si>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</si>
  <si>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</si>
  <si>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</si>
  <si>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</si>
  <si>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</si>
  <si>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</si>
  <si>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</si>
  <si>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</si>
  <si>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</si>
  <si>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</si>
  <si>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</si>
  <si>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</si>
  <si>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</si>
  <si>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</si>
  <si>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</si>
  <si>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</si>
  <si>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</si>
  <si>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</si>
  <si>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</si>
  <si>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</si>
  <si>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</si>
  <si>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</si>
  <si>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</si>
  <si>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</si>
  <si>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</si>
  <si>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</si>
  <si>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</si>
  <si>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</si>
  <si>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</si>
  <si>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</si>
  <si>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</si>
  <si>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</si>
  <si>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</si>
  <si>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</si>
  <si>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</si>
  <si>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</si>
  <si>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</si>
  <si>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</si>
  <si>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</si>
  <si>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</si>
  <si>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</si>
  <si>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</si>
  <si>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</si>
  <si>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</si>
  <si>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</si>
  <si>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</si>
  <si>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</si>
  <si>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</si>
  <si>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</si>
  <si>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</si>
  <si>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</si>
  <si>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</si>
  <si>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</si>
  <si>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</si>
  <si>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</si>
  <si>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</si>
  <si>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</si>
  <si>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</si>
  <si>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</si>
  <si>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</si>
  <si>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</si>
  <si>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</si>
  <si>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</si>
  <si>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</si>
  <si>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</si>
  <si>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</si>
  <si>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</si>
  <si>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</si>
  <si>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</si>
  <si>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</si>
  <si>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</si>
  <si>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</si>
  <si>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</si>
  <si>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</si>
  <si>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</si>
  <si>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</si>
  <si>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</si>
  <si>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</si>
  <si>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</si>
  <si>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</si>
  <si>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</si>
  <si>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</si>
  <si>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</si>
  <si>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</si>
  <si>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</si>
  <si>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</si>
  <si>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</si>
  <si>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</si>
  <si>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</si>
  <si>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</si>
  <si>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</si>
  <si>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</si>
  <si>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</si>
  <si>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</si>
  <si>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</si>
  <si>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</si>
  <si>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</si>
  <si>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</si>
  <si>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</si>
  <si>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</si>
  <si>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</si>
  <si>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</si>
  <si>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</si>
  <si>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</si>
  <si>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</si>
  <si>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</si>
  <si>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</si>
  <si>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</si>
  <si>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</si>
  <si>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</si>
  <si>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</si>
  <si>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</si>
  <si>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</si>
  <si>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</si>
  <si>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</si>
  <si>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</si>
  <si>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</si>
  <si>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</si>
  <si>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</si>
  <si>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</si>
  <si>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</si>
  <si>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</si>
  <si>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</si>
  <si>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</si>
  <si>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</si>
  <si>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</si>
  <si>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</si>
  <si>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</si>
  <si>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</si>
  <si>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</si>
  <si>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</si>
  <si>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</si>
  <si>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</si>
  <si>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</si>
  <si>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</si>
  <si>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</si>
  <si>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</si>
  <si>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</si>
  <si>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</si>
  <si>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</si>
  <si>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</si>
  <si>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</si>
  <si>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</si>
  <si>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</si>
  <si>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</si>
  <si>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</si>
  <si>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</si>
  <si>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</si>
  <si>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</si>
  <si>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</si>
  <si>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</si>
  <si>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</si>
  <si>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</si>
  <si>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</si>
  <si>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</si>
  <si>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</si>
  <si>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</si>
  <si>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</si>
  <si>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</si>
  <si>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</si>
  <si>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</si>
  <si>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</si>
  <si>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</si>
  <si>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</si>
  <si>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</si>
  <si>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</si>
  <si>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</si>
  <si>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</si>
  <si>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</si>
  <si>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</si>
  <si>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</si>
  <si>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</si>
  <si>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</si>
  <si>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</si>
  <si>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</si>
  <si>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</si>
  <si>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</si>
  <si>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</si>
  <si>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</si>
  <si>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</si>
  <si>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</si>
  <si>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</si>
  <si>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</si>
  <si>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</si>
  <si>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</si>
  <si>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</si>
  <si>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</si>
  <si>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</si>
  <si>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</si>
  <si>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</si>
  <si>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</si>
  <si>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</si>
  <si>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</si>
  <si>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</si>
  <si>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</si>
  <si>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</si>
  <si>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</si>
  <si>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</si>
  <si>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</si>
  <si>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</si>
  <si>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</si>
  <si>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</si>
  <si>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</si>
  <si>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</si>
  <si>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</si>
  <si>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</si>
  <si>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</si>
  <si>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</si>
  <si>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</si>
  <si>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</si>
  <si>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</si>
  <si>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</si>
  <si>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</si>
  <si>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</si>
  <si>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</si>
  <si>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</si>
  <si>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</si>
  <si>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</si>
  <si>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</si>
  <si>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</si>
  <si>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</si>
  <si>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</si>
  <si>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</si>
  <si>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</si>
  <si>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</si>
  <si>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</si>
  <si>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</si>
  <si>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</si>
  <si>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</si>
  <si>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</si>
  <si>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</si>
  <si>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</si>
  <si>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</si>
  <si>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</si>
  <si>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</si>
  <si>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</si>
  <si>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</si>
  <si>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</si>
  <si>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</si>
  <si>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</si>
  <si>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</si>
  <si>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</si>
  <si>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</si>
  <si>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</si>
  <si>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</si>
  <si>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</si>
  <si>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</si>
  <si>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</si>
  <si>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</si>
  <si>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</si>
  <si>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</si>
  <si>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</si>
  <si>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</si>
  <si>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</si>
  <si>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</si>
  <si>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</si>
  <si>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</si>
  <si>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</si>
  <si>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</si>
  <si>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</si>
  <si>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</si>
  <si>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</si>
  <si>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</si>
  <si>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</si>
  <si>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</si>
  <si>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</si>
  <si>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</si>
  <si>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</si>
  <si>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</si>
  <si>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</si>
  <si>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</si>
  <si>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</si>
  <si>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</si>
  <si>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</si>
  <si>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</si>
  <si>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</si>
  <si>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</si>
  <si>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</si>
  <si>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</si>
  <si>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</si>
  <si>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</si>
  <si>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</si>
  <si>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</si>
  <si>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</si>
  <si>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</si>
  <si>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</si>
  <si>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</si>
  <si>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</si>
  <si>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</si>
  <si>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</si>
  <si>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</si>
  <si>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</si>
  <si>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</si>
  <si>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</si>
  <si>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</si>
  <si>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</si>
  <si>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</si>
  <si>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</si>
  <si>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</si>
  <si>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</si>
  <si>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</si>
  <si>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</si>
  <si>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</si>
  <si>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</si>
  <si>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</si>
  <si>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</si>
  <si>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</si>
  <si>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</si>
  <si>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</si>
  <si>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</si>
  <si>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</si>
  <si>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</si>
  <si>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</si>
  <si>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</si>
  <si>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</si>
  <si>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</si>
  <si>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</si>
  <si>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</si>
  <si>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</si>
  <si>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</si>
  <si>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</si>
  <si>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</si>
  <si>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</si>
  <si>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</si>
  <si>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</si>
  <si>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</si>
  <si>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</si>
  <si>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</si>
  <si>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</si>
  <si>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</si>
  <si>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</si>
  <si>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</si>
  <si>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</si>
  <si>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</si>
  <si>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</si>
  <si>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</si>
  <si>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</si>
  <si>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</si>
  <si>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</si>
  <si>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</si>
  <si>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</si>
  <si>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</si>
  <si>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</si>
  <si>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</si>
  <si>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</si>
  <si>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</si>
  <si>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</si>
  <si>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</si>
  <si>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</si>
  <si>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</si>
  <si>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</si>
  <si>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</si>
  <si>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</si>
  <si>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</si>
  <si>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</si>
  <si>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</si>
  <si>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</si>
  <si>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</si>
  <si>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</si>
  <si>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</si>
  <si>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</si>
  <si>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</si>
  <si>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</si>
  <si>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</si>
  <si>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</si>
  <si>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</si>
  <si>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</si>
  <si>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</si>
  <si>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</si>
  <si>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</si>
  <si>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</si>
  <si>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</si>
  <si>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</si>
  <si>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</si>
  <si>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</si>
  <si>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</si>
  <si>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</si>
  <si>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</si>
  <si>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</si>
  <si>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</si>
  <si>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</si>
  <si>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</si>
  <si>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</si>
  <si>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</si>
  <si>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</si>
  <si>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</si>
  <si>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</si>
  <si>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</si>
  <si>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</si>
  <si>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</si>
  <si>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</si>
  <si>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</si>
  <si>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</si>
  <si>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</si>
  <si>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</si>
  <si>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</si>
  <si>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</si>
  <si>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</si>
  <si>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</si>
  <si>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</si>
  <si>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</si>
  <si>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</si>
  <si>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</si>
  <si>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</si>
  <si>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</si>
  <si>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</si>
  <si>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</si>
  <si>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</si>
  <si>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</si>
  <si>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</si>
  <si>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</si>
  <si>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</si>
  <si>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</si>
  <si>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</si>
  <si>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</si>
  <si>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</si>
  <si>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</si>
  <si>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</si>
  <si>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</si>
  <si>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</si>
  <si>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</si>
  <si>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</si>
  <si>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</si>
  <si>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</si>
  <si>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</si>
  <si>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</si>
  <si>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</si>
  <si>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</si>
  <si>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</si>
  <si>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</si>
  <si>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</si>
  <si>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</si>
  <si>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</si>
  <si>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</si>
  <si>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</si>
  <si>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</si>
  <si>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</si>
  <si>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</si>
  <si>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</si>
  <si>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</si>
  <si>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</si>
  <si>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</si>
  <si>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</si>
  <si>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</si>
  <si>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</si>
  <si>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</si>
  <si>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</si>
  <si>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</si>
  <si>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</si>
  <si>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</si>
  <si>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</si>
  <si>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</si>
  <si>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</si>
  <si>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</si>
  <si>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</si>
  <si>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</si>
  <si>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</si>
  <si>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</si>
  <si>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</si>
  <si>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</si>
  <si>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</si>
  <si>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</si>
  <si>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</si>
  <si>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</si>
  <si>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</si>
  <si>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</si>
  <si>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</si>
  <si>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</si>
  <si>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</si>
  <si>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</si>
  <si>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</si>
  <si>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</si>
  <si>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</si>
  <si>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</si>
  <si>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</si>
  <si>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</si>
  <si>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</si>
  <si>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</si>
  <si>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</si>
  <si>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</si>
  <si>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</si>
  <si>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</si>
  <si>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</si>
  <si>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</si>
  <si>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</si>
  <si>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</si>
  <si>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</si>
  <si>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</si>
  <si>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</si>
  <si>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</si>
  <si>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</si>
  <si>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</si>
  <si>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</si>
  <si>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</si>
  <si>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</si>
  <si>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</si>
  <si>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</si>
  <si>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</si>
  <si>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</si>
  <si>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</si>
  <si>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</si>
  <si>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</si>
  <si>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</si>
  <si>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</si>
  <si>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</si>
  <si>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</si>
  <si>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</si>
  <si>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</si>
  <si>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</si>
  <si>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</si>
  <si>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</si>
  <si>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</si>
  <si>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</si>
  <si>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</si>
  <si>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</si>
  <si>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</si>
  <si>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</si>
  <si>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</si>
  <si>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</si>
  <si>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</si>
  <si>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</si>
  <si>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</si>
  <si>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</si>
  <si>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</si>
  <si>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</si>
  <si>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</si>
  <si>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</si>
  <si>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</si>
  <si>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</si>
  <si>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</si>
  <si>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</si>
  <si>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</si>
  <si>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</si>
  <si>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</si>
  <si>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</si>
  <si>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</si>
  <si>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</si>
  <si>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</si>
  <si>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</si>
  <si>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</si>
  <si>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</si>
  <si>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</si>
  <si>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</si>
  <si>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</si>
  <si>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</si>
  <si>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</si>
  <si>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</si>
  <si>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</si>
  <si>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</si>
  <si>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</si>
  <si>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</si>
  <si>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</si>
  <si>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</si>
  <si>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</si>
  <si>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</si>
  <si>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</si>
  <si>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</si>
  <si>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</si>
  <si>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</si>
  <si>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</si>
  <si>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</si>
  <si>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</si>
  <si>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</si>
  <si>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</si>
  <si>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</si>
  <si>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</si>
  <si>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</si>
  <si>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</si>
  <si>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</si>
  <si>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</si>
  <si>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</si>
  <si>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</si>
  <si>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</si>
  <si>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</si>
  <si>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</si>
  <si>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</si>
  <si>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</si>
  <si>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</si>
  <si>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</si>
  <si>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</si>
  <si>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</si>
  <si>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</si>
  <si>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</si>
  <si>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</si>
  <si>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</si>
  <si>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</si>
  <si>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</si>
  <si>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</si>
  <si>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</si>
  <si>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</si>
  <si>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</si>
  <si>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</si>
  <si>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</si>
  <si>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</si>
  <si>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</si>
  <si>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</si>
  <si>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</si>
  <si>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</si>
  <si>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</si>
  <si>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</si>
  <si>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</si>
  <si>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</si>
  <si>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</si>
  <si>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</si>
  <si>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</si>
  <si>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</si>
  <si>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</si>
  <si>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</si>
  <si>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</si>
  <si>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</si>
  <si>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</si>
  <si>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</si>
  <si>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</si>
  <si>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</si>
  <si>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</si>
  <si>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</si>
  <si>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</si>
  <si>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</si>
  <si>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</si>
  <si>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</si>
  <si>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</si>
  <si>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</si>
  <si>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</si>
  <si>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</si>
  <si>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</si>
  <si>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</si>
  <si>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</si>
  <si>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</si>
  <si>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</si>
  <si>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</si>
  <si>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</si>
  <si>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</si>
  <si>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</si>
  <si>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</si>
  <si>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</si>
  <si>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</si>
  <si>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</si>
  <si>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</si>
  <si>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</si>
  <si>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</si>
  <si>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</si>
  <si>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</si>
  <si>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</si>
  <si>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</si>
  <si>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</si>
  <si>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</si>
  <si>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</si>
  <si>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</si>
  <si>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</si>
  <si>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</si>
  <si>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</si>
  <si>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</si>
  <si>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</si>
  <si>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</si>
  <si>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</si>
  <si>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</si>
  <si>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</si>
  <si>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</si>
  <si>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</si>
  <si>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</si>
  <si>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</si>
  <si>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</si>
  <si>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</si>
  <si>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</si>
  <si>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</si>
  <si>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</si>
  <si>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</si>
  <si>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</si>
  <si>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</si>
  <si>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</si>
  <si>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</si>
  <si>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</si>
  <si>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</si>
  <si>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</si>
  <si>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</si>
  <si>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</si>
  <si>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</si>
  <si>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</si>
  <si>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</si>
  <si>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</si>
  <si>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</si>
  <si>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</si>
  <si>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</si>
  <si>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</si>
  <si>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</si>
  <si>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</si>
  <si>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</si>
  <si>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</si>
  <si>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</si>
  <si>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</si>
  <si>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</si>
  <si>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</si>
  <si>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</si>
  <si>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</si>
  <si>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</si>
  <si>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</si>
  <si>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</si>
  <si>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</si>
  <si>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</si>
  <si>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</si>
  <si>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</si>
  <si>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</si>
  <si>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</si>
  <si>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</si>
  <si>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</si>
  <si>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</si>
  <si>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</si>
  <si>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</si>
  <si>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</si>
  <si>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</si>
  <si>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</si>
  <si>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</si>
  <si>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</si>
  <si>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</si>
  <si>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</si>
  <si>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</si>
  <si>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</si>
  <si>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</si>
  <si>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</si>
  <si>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</si>
  <si>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</si>
  <si>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</si>
  <si>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</si>
  <si>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</si>
  <si>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</si>
  <si>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</si>
  <si>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</si>
  <si>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</si>
  <si>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</si>
  <si>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</si>
  <si>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</si>
  <si>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</si>
  <si>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</si>
  <si>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</si>
  <si>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</si>
  <si>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</si>
  <si>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</si>
  <si>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</si>
  <si>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</si>
  <si>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</si>
  <si>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</si>
  <si>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</si>
  <si>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</si>
  <si>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</si>
  <si>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</si>
  <si>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</si>
  <si>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</si>
  <si>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</si>
  <si>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</si>
  <si>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</si>
  <si>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</si>
  <si>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</si>
  <si>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</si>
  <si>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</si>
  <si>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</si>
  <si>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</si>
  <si>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</si>
  <si>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</si>
  <si>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</si>
  <si>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</si>
  <si>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</si>
  <si>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</si>
  <si>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</si>
  <si>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</si>
  <si>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</si>
  <si>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</si>
  <si>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</si>
  <si>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</si>
  <si>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</si>
  <si>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</si>
  <si>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</si>
  <si>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</si>
  <si>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</si>
  <si>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</si>
  <si>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</si>
  <si>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</si>
  <si>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</si>
  <si>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</si>
  <si>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</si>
  <si>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</si>
  <si>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</si>
  <si>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</si>
  <si>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</si>
  <si>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</si>
  <si>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</si>
  <si>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</si>
  <si>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</si>
  <si>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</si>
  <si>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</si>
  <si>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</si>
  <si>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</si>
  <si>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</si>
  <si>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</si>
  <si>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</si>
  <si>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</si>
  <si>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</si>
  <si>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</si>
  <si>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</si>
  <si>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</si>
  <si>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</si>
  <si>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</si>
  <si>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</si>
  <si>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</si>
  <si>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</si>
  <si>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</si>
  <si>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</si>
  <si>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</si>
  <si>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</si>
  <si>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</si>
  <si>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</si>
  <si>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</si>
  <si>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</si>
  <si>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</si>
  <si>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</si>
  <si>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</si>
  <si>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</si>
  <si>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</si>
  <si>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</si>
  <si>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</si>
  <si>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</si>
  <si>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</si>
  <si>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</si>
  <si>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</si>
  <si>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</si>
  <si>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</si>
  <si>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</si>
  <si>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</si>
  <si>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</si>
  <si>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</si>
  <si>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</si>
  <si>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</si>
  <si>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</si>
  <si>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</si>
  <si>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</si>
  <si>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</si>
  <si>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</si>
  <si>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</si>
  <si>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</si>
  <si>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</si>
  <si>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</si>
  <si>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</si>
  <si>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</si>
  <si>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</si>
  <si>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</si>
  <si>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</si>
  <si>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</si>
  <si>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</si>
  <si>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</si>
  <si>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</si>
  <si>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</si>
  <si>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</si>
  <si>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</si>
  <si>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</si>
  <si>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</si>
  <si>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</si>
  <si>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</si>
  <si>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</si>
  <si>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</si>
  <si>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</si>
  <si>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</si>
  <si>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</si>
  <si>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</si>
  <si>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</si>
  <si>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</si>
  <si>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</si>
  <si>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</si>
  <si>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</si>
  <si>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</si>
  <si>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</si>
  <si>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</si>
  <si>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</si>
  <si>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</si>
  <si>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</si>
  <si>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</si>
  <si>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</si>
  <si>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</si>
  <si>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</si>
  <si>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</si>
  <si>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</si>
  <si>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</si>
  <si>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</si>
  <si>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</si>
  <si>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</si>
  <si>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</si>
  <si>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</si>
  <si>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</si>
  <si>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</si>
  <si>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</si>
  <si>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</si>
  <si>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</si>
  <si>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</si>
  <si>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</si>
  <si>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</si>
  <si>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</si>
  <si>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</si>
  <si>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</si>
  <si>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</si>
  <si>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</si>
  <si>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</si>
  <si>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</si>
  <si>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</si>
  <si>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</si>
  <si>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</si>
  <si>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</si>
  <si>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</si>
  <si>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</si>
  <si>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</si>
  <si>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</si>
  <si>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</si>
  <si>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</si>
  <si>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</si>
  <si>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</si>
  <si>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</si>
  <si>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</si>
  <si>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</si>
  <si>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</si>
  <si>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</si>
  <si>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</si>
  <si>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</si>
  <si>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</si>
  <si>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</si>
  <si>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</si>
  <si>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</si>
  <si>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</si>
  <si>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</si>
  <si>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</si>
  <si>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</si>
  <si>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</si>
  <si>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</si>
  <si>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</si>
  <si>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</si>
  <si>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</si>
  <si>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</si>
  <si>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</si>
  <si>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</si>
  <si>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</si>
  <si>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</si>
  <si>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</si>
  <si>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</si>
  <si>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</si>
  <si>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</si>
  <si>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</si>
  <si>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</si>
  <si>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</si>
  <si>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</si>
  <si>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</si>
  <si>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</si>
  <si>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</si>
  <si>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</si>
  <si>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</si>
  <si>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</si>
  <si>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</si>
  <si>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</si>
  <si>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</si>
  <si>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</si>
  <si>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</si>
  <si>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</si>
  <si>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</si>
  <si>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</si>
  <si>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</si>
  <si>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</si>
  <si>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</si>
  <si>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</si>
  <si>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</si>
  <si>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</si>
  <si>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</si>
  <si>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</si>
  <si>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</si>
  <si>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</si>
  <si>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</si>
  <si>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</si>
  <si>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</si>
  <si>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</si>
  <si>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</si>
  <si>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</si>
  <si>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</si>
  <si>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</si>
  <si>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</si>
  <si>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</si>
  <si>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</si>
  <si>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</si>
  <si>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</si>
  <si>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</si>
  <si>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</si>
  <si>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</si>
  <si>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</si>
  <si>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</si>
  <si>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</si>
  <si>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</si>
  <si>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</si>
  <si>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</si>
  <si>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</si>
  <si>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</si>
  <si>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</si>
  <si>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</si>
  <si>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</si>
  <si>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</si>
  <si>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</si>
  <si>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</si>
  <si>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</si>
  <si>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</si>
  <si>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</si>
  <si>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</si>
  <si>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</si>
  <si>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</si>
  <si>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</si>
  <si>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</si>
  <si>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</si>
  <si>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</si>
  <si>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</si>
  <si>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</si>
  <si>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</si>
  <si>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</si>
  <si>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</si>
  <si>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</si>
  <si>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</si>
  <si>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</si>
  <si>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</si>
  <si>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</si>
  <si>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</si>
  <si>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</si>
  <si>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</si>
  <si>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</si>
  <si>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</si>
  <si>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</si>
  <si>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</si>
  <si>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</si>
  <si>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</si>
  <si>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</si>
  <si>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</si>
  <si>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</si>
  <si>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</si>
  <si>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</si>
  <si>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</si>
  <si>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</si>
  <si>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</si>
  <si>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</si>
  <si>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</si>
  <si>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</si>
  <si>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</si>
  <si>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</si>
  <si>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</si>
  <si>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</si>
  <si>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</si>
  <si>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</si>
  <si>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</si>
  <si>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</si>
  <si>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</si>
  <si>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</si>
  <si>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</si>
  <si>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</si>
  <si>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</si>
  <si>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</si>
  <si>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</si>
  <si>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</si>
  <si>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</si>
  <si>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</si>
  <si>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</si>
  <si>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</si>
  <si>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</si>
  <si>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</si>
  <si>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</si>
  <si>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</si>
  <si>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</si>
  <si>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</si>
  <si>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</si>
  <si>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</si>
  <si>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</si>
  <si>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</si>
  <si>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</si>
  <si>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</si>
  <si>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</si>
  <si>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</si>
  <si>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</si>
  <si>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</si>
  <si>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</si>
  <si>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</si>
  <si>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</si>
  <si>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</si>
  <si>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</si>
  <si>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</si>
  <si>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</si>
  <si>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</si>
  <si>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</si>
  <si>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</si>
  <si>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</si>
  <si>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</si>
  <si>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</si>
  <si>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</si>
  <si>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</si>
  <si>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</si>
  <si>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</si>
  <si>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</si>
  <si>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</si>
  <si>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</si>
  <si>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</si>
  <si>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</si>
  <si>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</si>
  <si>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</si>
  <si>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</si>
  <si>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</si>
  <si>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</si>
  <si>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</si>
  <si>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</si>
  <si>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</si>
  <si>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</si>
  <si>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</si>
  <si>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</si>
  <si>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</si>
  <si>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</si>
  <si>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</si>
  <si>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</si>
  <si>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</si>
  <si>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</si>
  <si>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</si>
  <si>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</si>
  <si>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</si>
  <si>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</si>
  <si>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</si>
  <si>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</si>
  <si>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</si>
  <si>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</si>
  <si>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</si>
  <si>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</si>
  <si>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</si>
  <si>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</si>
  <si>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</si>
  <si>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</si>
  <si>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</si>
  <si>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</si>
  <si>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</si>
  <si>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</si>
  <si>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</si>
  <si>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</si>
  <si>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</si>
  <si>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</si>
  <si>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</si>
  <si>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</si>
  <si>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</si>
  <si>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</si>
  <si>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</si>
  <si>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</si>
  <si>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</si>
  <si>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</si>
  <si>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</si>
  <si>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</si>
  <si>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</si>
  <si>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</si>
  <si>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</si>
  <si>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</si>
  <si>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</si>
  <si>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</si>
  <si>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</si>
  <si>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</si>
  <si>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</si>
  <si>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</si>
  <si>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</si>
  <si>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</si>
  <si>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</si>
  <si>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</si>
  <si>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</si>
  <si>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</si>
  <si>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</si>
  <si>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</si>
  <si>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</si>
  <si>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</si>
  <si>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</si>
  <si>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</si>
  <si>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</si>
  <si>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</si>
  <si>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</si>
  <si>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</si>
  <si>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</si>
  <si>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</si>
  <si>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</si>
  <si>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</si>
  <si>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</si>
  <si>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</si>
  <si>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</si>
  <si>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</si>
  <si>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</si>
  <si>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</si>
  <si>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</si>
  <si>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</si>
  <si>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</si>
  <si>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</si>
  <si>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</si>
  <si>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</si>
  <si>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</si>
  <si>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</si>
  <si>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</si>
  <si>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</si>
  <si>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</si>
  <si>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</si>
  <si>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</si>
  <si>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</si>
  <si>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</si>
  <si>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</si>
  <si>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</si>
  <si>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</si>
  <si>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</si>
  <si>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</si>
  <si>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</si>
  <si>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</si>
  <si>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</si>
  <si>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</si>
  <si>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</si>
  <si>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</si>
  <si>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</si>
  <si>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</si>
  <si>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</si>
  <si>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</si>
  <si>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</si>
  <si>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</si>
  <si>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</si>
  <si>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</si>
  <si>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</si>
  <si>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</si>
  <si>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</si>
  <si>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</si>
  <si>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</si>
  <si>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</si>
  <si>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</si>
  <si>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</si>
  <si>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</si>
  <si>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</si>
  <si>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</si>
  <si>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</si>
  <si>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</si>
  <si>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</si>
  <si>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</si>
  <si>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</si>
  <si>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</si>
  <si>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</si>
  <si>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</si>
  <si>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</si>
  <si>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</si>
  <si>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</si>
  <si>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</si>
  <si>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</si>
  <si>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</si>
  <si>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</si>
  <si>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</si>
  <si>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</si>
  <si>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</si>
  <si>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</si>
  <si>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</si>
  <si>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</si>
  <si>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</si>
  <si>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</si>
  <si>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</si>
  <si>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</si>
  <si>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</si>
  <si>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</si>
  <si>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</si>
  <si>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</si>
  <si>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</si>
  <si>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</si>
  <si>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</si>
  <si>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</si>
  <si>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</si>
  <si>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</si>
  <si>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</si>
  <si>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</si>
  <si>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</si>
  <si>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</si>
  <si>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</si>
  <si>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</si>
  <si>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</si>
  <si>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</si>
  <si>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</si>
  <si>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</si>
  <si>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</si>
  <si>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</si>
  <si>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</si>
  <si>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</si>
  <si>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</si>
  <si>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</si>
  <si>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</si>
  <si>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</si>
  <si>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</si>
  <si>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</si>
  <si>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</si>
  <si>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</si>
  <si>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</si>
  <si>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</si>
  <si>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</si>
  <si>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</si>
  <si>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</si>
  <si>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</si>
  <si>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</si>
  <si>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</si>
  <si>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</si>
  <si>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</si>
  <si>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</si>
  <si>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</si>
  <si>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</si>
  <si>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</si>
  <si>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</si>
  <si>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</si>
  <si>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</si>
  <si>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</si>
  <si>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</si>
  <si>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</si>
  <si>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</si>
  <si>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</si>
  <si>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</si>
  <si>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</si>
  <si>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</si>
  <si>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</si>
  <si>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</si>
  <si>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</si>
  <si>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</si>
  <si>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</si>
  <si>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</si>
  <si>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</si>
  <si>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</si>
  <si>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</si>
  <si>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</si>
  <si>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</si>
  <si>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</si>
  <si>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</si>
  <si>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</si>
  <si>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</si>
  <si>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</si>
  <si>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</si>
  <si>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</si>
  <si>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</si>
  <si>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</si>
  <si>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</si>
  <si>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</si>
  <si>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</si>
  <si>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</si>
  <si>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</si>
  <si>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</si>
  <si>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</si>
  <si>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</si>
  <si>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</si>
  <si>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</si>
  <si>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</si>
  <si>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</si>
  <si>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</si>
  <si>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</si>
  <si>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</si>
  <si>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</si>
  <si>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</si>
  <si>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</si>
  <si>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</si>
  <si>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</si>
  <si>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</si>
  <si>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</si>
  <si>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</si>
  <si>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</si>
  <si>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</si>
  <si>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</si>
  <si>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</si>
  <si>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</si>
  <si>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</si>
  <si>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</si>
  <si>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</si>
  <si>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</si>
  <si>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</si>
  <si>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</si>
  <si>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</si>
  <si>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</si>
  <si>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</si>
  <si>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</si>
  <si>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</si>
  <si>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</si>
  <si>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</si>
  <si>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</si>
  <si>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</si>
  <si>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</si>
  <si>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</si>
  <si>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</si>
  <si>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</si>
  <si>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</si>
  <si>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</si>
  <si>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</si>
  <si>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</si>
  <si>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</si>
  <si>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</si>
  <si>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</si>
  <si>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</si>
  <si>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</si>
  <si>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</si>
  <si>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</si>
  <si>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</si>
  <si>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</si>
  <si>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</si>
  <si>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</si>
  <si>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</si>
  <si>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</si>
  <si>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</si>
  <si>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</si>
  <si>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</si>
  <si>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</si>
  <si>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</si>
  <si>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</si>
  <si>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</si>
  <si>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</si>
  <si>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</si>
  <si>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</si>
  <si>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</si>
  <si>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</si>
  <si>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</si>
  <si>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</si>
  <si>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</si>
  <si>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</si>
  <si>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</si>
  <si>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</si>
  <si>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</si>
  <si>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</si>
  <si>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</si>
  <si>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</si>
  <si>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</si>
  <si>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</si>
  <si>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</si>
  <si>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</si>
  <si>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</si>
  <si>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</si>
  <si>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</si>
  <si>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</si>
  <si>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</si>
  <si>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</si>
  <si>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</si>
  <si>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</si>
  <si>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</si>
  <si>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</si>
  <si>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</si>
  <si>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</si>
  <si>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</si>
  <si>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</si>
  <si>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</si>
  <si>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</si>
  <si>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</si>
  <si>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</si>
  <si>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</si>
  <si>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</si>
  <si>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</si>
  <si>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</si>
  <si>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</si>
  <si>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</si>
  <si>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</si>
  <si>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</si>
  <si>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</si>
  <si>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</si>
  <si>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</si>
  <si>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</si>
  <si>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</si>
  <si>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</si>
  <si>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</si>
  <si>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</si>
  <si>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</si>
  <si>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</si>
  <si>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</si>
  <si>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</si>
  <si>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</si>
  <si>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</si>
  <si>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</si>
  <si>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</si>
  <si>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</si>
  <si>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</si>
  <si>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</si>
  <si>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</si>
  <si>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</si>
  <si>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</si>
  <si>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</si>
  <si>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</si>
  <si>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</si>
  <si>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</si>
  <si>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</si>
  <si>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</si>
  <si>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</si>
  <si>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</si>
  <si>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</si>
  <si>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</si>
  <si>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</si>
  <si>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</si>
  <si>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</si>
  <si>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</si>
  <si>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</si>
  <si>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</si>
  <si>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</si>
  <si>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</si>
  <si>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</si>
  <si>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</si>
  <si>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</si>
  <si>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</si>
  <si>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</si>
  <si>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</si>
  <si>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</si>
  <si>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</si>
  <si>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</si>
  <si>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</si>
  <si>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</si>
  <si>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</si>
  <si>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</si>
  <si>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</si>
  <si>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</si>
  <si>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</si>
  <si>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</si>
  <si>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</si>
  <si>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</si>
  <si>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</si>
  <si>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</si>
  <si>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</si>
  <si>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</si>
  <si>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</si>
  <si>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</si>
  <si>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</si>
  <si>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</si>
  <si>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</si>
  <si>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</si>
  <si>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</si>
  <si>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</si>
  <si>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</si>
  <si>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</si>
  <si>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</si>
  <si>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</si>
  <si>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</si>
  <si>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</si>
  <si>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</si>
  <si>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</si>
  <si>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</si>
  <si>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</si>
  <si>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</si>
  <si>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</si>
  <si>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</si>
  <si>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</si>
  <si>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</si>
  <si>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</si>
  <si>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</si>
  <si>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</si>
  <si>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</si>
  <si>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</si>
  <si>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</si>
  <si>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</si>
  <si>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</si>
  <si>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</si>
  <si>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</si>
  <si>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</si>
  <si>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</si>
  <si>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</si>
  <si>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</si>
  <si>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</si>
  <si>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</si>
  <si>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</si>
  <si>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</si>
  <si>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</si>
  <si>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</si>
  <si>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</si>
  <si>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</si>
  <si>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</si>
  <si>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</si>
  <si>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</si>
  <si>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</si>
  <si>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</si>
  <si>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</si>
  <si>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</si>
  <si>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</si>
  <si>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</si>
  <si>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</si>
  <si>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</si>
  <si>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</si>
  <si>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</si>
  <si>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</si>
  <si>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</si>
  <si>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</si>
  <si>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</si>
  <si>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</si>
  <si>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</si>
  <si>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</si>
  <si>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</si>
  <si>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</si>
  <si>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</si>
  <si>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</si>
  <si>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</si>
  <si>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</si>
  <si>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</si>
  <si>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</si>
  <si>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</si>
  <si>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</si>
  <si>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</si>
  <si>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</si>
  <si>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</si>
  <si>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</si>
  <si>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</si>
  <si>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</si>
  <si>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</si>
  <si>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</si>
  <si>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</si>
  <si>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</si>
  <si>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</si>
  <si>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</si>
  <si>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</si>
  <si>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</si>
  <si>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</si>
  <si>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</si>
  <si>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</si>
  <si>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</si>
  <si>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</si>
  <si>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</si>
  <si>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</si>
  <si>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</si>
  <si>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</si>
  <si>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</si>
  <si>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</si>
  <si>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</si>
  <si>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</si>
  <si>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</si>
  <si>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</si>
  <si>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</si>
  <si>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</si>
  <si>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</si>
  <si>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</si>
  <si>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</si>
  <si>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</si>
  <si>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</si>
  <si>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</si>
  <si>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</si>
  <si>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</si>
  <si>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</si>
  <si>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</si>
  <si>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</si>
  <si>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</si>
  <si>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</si>
  <si>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</si>
  <si>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</si>
  <si>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</si>
  <si>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</si>
  <si>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</si>
  <si>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</si>
  <si>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</si>
  <si>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</si>
  <si>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</si>
  <si>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</si>
  <si>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</si>
  <si>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</si>
  <si>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</si>
  <si>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</si>
  <si>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</si>
  <si>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</si>
  <si>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</si>
  <si>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</si>
  <si>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</si>
  <si>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</si>
  <si>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</si>
  <si>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</si>
  <si>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</si>
  <si>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</si>
  <si>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</si>
  <si>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</si>
  <si>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</si>
  <si>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</si>
  <si>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</si>
  <si>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</si>
  <si>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</si>
  <si>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</si>
  <si>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</si>
  <si>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</si>
  <si>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</si>
  <si>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</si>
  <si>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</si>
  <si>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</si>
  <si>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</si>
  <si>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</si>
  <si>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</si>
  <si>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</si>
  <si>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</si>
  <si>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</si>
  <si>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</si>
  <si>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</si>
  <si>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</si>
  <si>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</si>
  <si>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</si>
  <si>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</si>
  <si>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</si>
  <si>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</si>
  <si>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</si>
  <si>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</si>
  <si>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</si>
  <si>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</si>
  <si>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</si>
  <si>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</si>
  <si>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</si>
  <si>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</si>
  <si>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</si>
  <si>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</si>
  <si>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</si>
  <si>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</si>
  <si>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</si>
  <si>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</si>
  <si>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</si>
  <si>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</si>
  <si>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</si>
  <si>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</si>
  <si>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</si>
  <si>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</si>
  <si>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</si>
  <si>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</si>
  <si>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</si>
  <si>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</si>
  <si>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</si>
  <si>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</si>
  <si>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</si>
  <si>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</si>
  <si>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</si>
  <si>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</si>
  <si>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</si>
  <si>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</si>
  <si>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</si>
  <si>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</si>
  <si>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</si>
  <si>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</si>
  <si>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</si>
  <si>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</si>
  <si>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</si>
  <si>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</si>
  <si>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</si>
  <si>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</si>
  <si>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</si>
  <si>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</si>
  <si>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</si>
  <si>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</si>
  <si>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</si>
  <si>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</si>
  <si>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</si>
  <si>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</si>
  <si>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</si>
  <si>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</si>
  <si>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</si>
  <si>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</si>
  <si>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</si>
  <si>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</si>
  <si>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</si>
  <si>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</si>
  <si>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</si>
  <si>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</si>
  <si>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</si>
  <si>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</si>
  <si>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</si>
  <si>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</si>
  <si>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</si>
  <si>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</si>
  <si>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</si>
  <si>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</si>
  <si>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</si>
  <si>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</si>
  <si>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</si>
  <si>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</si>
  <si>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</si>
  <si>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</si>
  <si>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</si>
  <si>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</si>
  <si>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</si>
  <si>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</si>
  <si>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</si>
  <si>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</si>
  <si>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</si>
  <si>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</si>
  <si>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</si>
  <si>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</si>
  <si>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</si>
  <si>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</si>
  <si>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</si>
  <si>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</si>
  <si>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</si>
  <si>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</si>
  <si>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</si>
  <si>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</si>
  <si>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</si>
  <si>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</si>
  <si>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</si>
  <si>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</si>
  <si>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</si>
  <si>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</si>
  <si>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</si>
  <si>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</si>
  <si>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</si>
  <si>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</si>
  <si>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</si>
  <si>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</si>
  <si>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</si>
  <si>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</si>
  <si>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</si>
  <si>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</si>
  <si>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</si>
  <si>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</si>
  <si>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</si>
  <si>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</si>
  <si>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</si>
  <si>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</si>
  <si>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</si>
  <si>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</si>
  <si>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</si>
  <si>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</si>
  <si>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</si>
  <si>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</si>
  <si>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</si>
  <si>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</si>
  <si>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</si>
  <si>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</si>
  <si>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</si>
  <si>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</si>
  <si>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</si>
  <si>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</si>
  <si>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</si>
  <si>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</si>
  <si>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</si>
  <si>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</si>
  <si>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</si>
  <si>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</si>
  <si>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</si>
  <si>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</si>
  <si>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</si>
  <si>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</si>
  <si>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</si>
  <si>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</si>
  <si>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</si>
  <si>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</si>
  <si>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</si>
  <si>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</si>
  <si>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</si>
  <si>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</si>
  <si>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</si>
  <si>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</si>
  <si>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</si>
  <si>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</si>
  <si>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</si>
  <si>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</si>
  <si>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</si>
  <si>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</si>
  <si>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</si>
  <si>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</si>
  <si>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</si>
  <si>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</si>
  <si>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</si>
  <si>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</si>
  <si>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</si>
  <si>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</si>
  <si>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</si>
  <si>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</si>
  <si>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</si>
  <si>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</si>
  <si>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</si>
  <si>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</si>
  <si>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</si>
  <si>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</si>
  <si>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</si>
  <si>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</si>
  <si>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</si>
  <si>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</si>
  <si>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</si>
  <si>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</si>
  <si>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</si>
  <si>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</si>
  <si>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</si>
  <si>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</si>
  <si>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</si>
  <si>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</si>
  <si>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</si>
  <si>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</si>
  <si>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</si>
  <si>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</si>
  <si>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</si>
  <si>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</si>
  <si>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</si>
  <si>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</si>
  <si>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</si>
  <si>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</si>
  <si>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</si>
  <si>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</si>
  <si>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</si>
  <si>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</si>
  <si>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</si>
  <si>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</si>
  <si>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</si>
  <si>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</si>
  <si>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</si>
  <si>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</si>
  <si>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</si>
  <si>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</si>
  <si>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</si>
  <si>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</si>
  <si>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</si>
  <si>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</si>
  <si>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</si>
  <si>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</si>
  <si>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</si>
  <si>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</si>
  <si>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</si>
  <si>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</si>
  <si>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</si>
  <si>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</si>
  <si>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</si>
  <si>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</si>
  <si>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</si>
  <si>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</si>
  <si>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</si>
  <si>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</si>
  <si>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</si>
  <si>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</si>
  <si>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</si>
  <si>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</si>
  <si>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</si>
  <si>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</si>
  <si>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</si>
  <si>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</si>
  <si>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</si>
  <si>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</si>
  <si>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</si>
  <si>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</si>
  <si>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</si>
  <si>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</si>
  <si>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</si>
  <si>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</si>
  <si>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</si>
  <si>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</si>
  <si>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</si>
  <si>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</si>
  <si>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</si>
  <si>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</si>
  <si>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</si>
  <si>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</si>
  <si>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</si>
  <si>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</si>
  <si>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</si>
  <si>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</si>
  <si>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</si>
  <si>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</si>
  <si>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</si>
  <si>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</si>
  <si>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</si>
  <si>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</si>
  <si>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</si>
  <si>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</si>
  <si>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</si>
  <si>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</si>
  <si>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</si>
  <si>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</si>
  <si>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</si>
  <si>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</si>
  <si>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</si>
  <si>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</si>
  <si>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</si>
  <si>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</si>
  <si>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</si>
  <si>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</si>
  <si>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</si>
  <si>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</si>
  <si>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</si>
  <si>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</si>
  <si>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</si>
  <si>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</si>
  <si>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</si>
  <si>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</si>
  <si>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</si>
  <si>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</si>
  <si>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</si>
  <si>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</si>
  <si>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</si>
  <si>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</si>
  <si>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</si>
  <si>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</si>
  <si>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</si>
  <si>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</si>
  <si>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</si>
  <si>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</si>
  <si>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</si>
  <si>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</si>
  <si>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</si>
  <si>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</si>
  <si>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</si>
  <si>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</si>
  <si>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</si>
  <si>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</si>
  <si>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</si>
  <si>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</si>
  <si>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</si>
  <si>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</si>
  <si>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</si>
  <si>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</si>
  <si>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</si>
  <si>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</si>
  <si>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</si>
  <si>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</si>
  <si>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</si>
  <si>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</si>
  <si>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</si>
  <si>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</si>
  <si>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</si>
  <si>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</si>
  <si>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</si>
  <si>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</si>
  <si>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</si>
  <si>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</si>
  <si>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</si>
  <si>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</si>
  <si>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</si>
  <si>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</si>
  <si>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</si>
  <si>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</si>
  <si>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</si>
  <si>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</si>
  <si>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</si>
  <si>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</si>
  <si>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</si>
  <si>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</si>
  <si>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</si>
  <si>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</si>
  <si>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</si>
  <si>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</si>
  <si>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</si>
  <si>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</si>
  <si>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</si>
  <si>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</si>
  <si>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</si>
  <si>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</si>
  <si>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</si>
  <si>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</si>
  <si>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</si>
  <si>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</si>
  <si>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</si>
  <si>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</si>
  <si>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</si>
  <si>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</si>
  <si>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</si>
  <si>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</si>
  <si>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</si>
  <si>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</si>
  <si>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</si>
  <si>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</si>
  <si>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</si>
  <si>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</si>
  <si>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</si>
  <si>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</si>
  <si>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</si>
  <si>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</si>
  <si>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</si>
  <si>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</si>
  <si>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</si>
  <si>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</si>
  <si>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</si>
  <si>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</si>
  <si>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</si>
  <si>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</si>
  <si>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</si>
  <si>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</si>
  <si>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</si>
  <si>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</si>
  <si>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</si>
  <si>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</si>
  <si>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</si>
  <si>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</si>
  <si>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</si>
  <si>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</si>
  <si>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</si>
  <si>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</si>
  <si>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</si>
  <si>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</si>
  <si>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</si>
  <si>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</si>
  <si>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</si>
  <si>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</si>
  <si>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</si>
  <si>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</si>
  <si>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</si>
  <si>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</si>
  <si>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</si>
  <si>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</si>
  <si>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</si>
  <si>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</si>
  <si>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</si>
  <si>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</si>
  <si>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</si>
  <si>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</si>
  <si>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</si>
  <si>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</si>
  <si>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</si>
  <si>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</si>
  <si>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</si>
  <si>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</si>
  <si>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</si>
  <si>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</si>
  <si>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</si>
  <si>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</si>
  <si>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</si>
  <si>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</si>
  <si>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</si>
  <si>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</si>
  <si>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</si>
  <si>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</si>
  <si>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</si>
  <si>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</si>
  <si>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</si>
  <si>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</si>
  <si>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</si>
  <si>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</si>
  <si>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</si>
  <si>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</si>
  <si>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</si>
  <si>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</si>
  <si>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</si>
  <si>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</si>
  <si>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</si>
  <si>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</si>
  <si>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</si>
  <si>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</si>
  <si>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</si>
  <si>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</si>
  <si>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</si>
  <si>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</si>
  <si>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</si>
  <si>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</si>
  <si>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</si>
  <si>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</si>
  <si>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</si>
  <si>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</si>
  <si>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</si>
  <si>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</si>
  <si>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</si>
  <si>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</si>
  <si>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</si>
  <si>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</si>
  <si>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</si>
  <si>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</si>
  <si>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</si>
  <si>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</si>
  <si>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</si>
  <si>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</si>
  <si>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</si>
  <si>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</si>
  <si>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</si>
  <si>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</si>
  <si>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</si>
  <si>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</si>
  <si>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</si>
  <si>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</si>
  <si>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</si>
  <si>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</si>
  <si>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</si>
  <si>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</si>
  <si>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</si>
  <si>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</si>
  <si>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</si>
  <si>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</si>
  <si>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</si>
  <si>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</si>
  <si>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</si>
  <si>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</si>
  <si>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</si>
  <si>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</si>
  <si>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</si>
  <si>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</si>
  <si>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</si>
  <si>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</si>
  <si>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</si>
  <si>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</si>
  <si>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</si>
  <si>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</si>
  <si>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</si>
  <si>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</si>
  <si>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</si>
  <si>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</si>
  <si>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</si>
  <si>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</si>
  <si>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</si>
  <si>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</si>
  <si>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</si>
  <si>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</si>
  <si>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</si>
  <si>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</si>
  <si>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</si>
  <si>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</si>
  <si>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</si>
  <si>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</si>
  <si>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</si>
  <si>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</si>
  <si>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</si>
  <si>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</si>
  <si>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</si>
  <si>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</si>
  <si>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</si>
  <si>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</si>
  <si>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</si>
  <si>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</si>
  <si>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</si>
  <si>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</si>
  <si>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</si>
  <si>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</si>
  <si>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</si>
  <si>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</si>
  <si>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</si>
  <si>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</si>
  <si>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</si>
  <si>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</si>
  <si>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</si>
  <si>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</si>
  <si>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</si>
  <si>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</si>
  <si>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</si>
  <si>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</si>
  <si>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</si>
  <si>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</si>
  <si>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</si>
  <si>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</si>
  <si>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</si>
  <si>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</si>
  <si>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</si>
  <si>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</si>
  <si>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</si>
  <si>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</si>
  <si>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</si>
  <si>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</si>
  <si>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</si>
  <si>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</si>
  <si>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</si>
  <si>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</si>
  <si>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</si>
  <si>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</si>
  <si>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</si>
  <si>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</si>
  <si>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</si>
  <si>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</si>
  <si>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</si>
  <si>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</si>
  <si>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</si>
  <si>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</si>
  <si>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</si>
  <si>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</si>
  <si>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</si>
  <si>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</si>
  <si>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</si>
  <si>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</si>
  <si>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</si>
  <si>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</si>
  <si>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</si>
  <si>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</si>
  <si>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</si>
  <si>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</si>
  <si>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</si>
  <si>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</si>
  <si>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</si>
  <si>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</si>
  <si>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</si>
  <si>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</si>
  <si>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</si>
  <si>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</si>
  <si>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</si>
  <si>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</si>
  <si>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</si>
  <si>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</si>
  <si>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</si>
  <si>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</si>
  <si>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</si>
  <si>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</si>
  <si>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</si>
  <si>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</si>
  <si>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</si>
  <si>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</si>
  <si>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</si>
  <si>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</si>
  <si>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</si>
  <si>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</si>
  <si>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</si>
  <si>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</si>
  <si>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</si>
  <si>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</si>
  <si>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</si>
  <si>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</si>
  <si>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</si>
  <si>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</si>
  <si>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</si>
  <si>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</si>
  <si>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</si>
  <si>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</si>
  <si>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</si>
  <si>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</si>
  <si>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</si>
  <si>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</si>
  <si>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</si>
  <si>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</si>
  <si>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</si>
  <si>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</si>
  <si>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</si>
  <si>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</si>
  <si>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</si>
  <si>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</si>
  <si>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</si>
  <si>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</si>
  <si>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</si>
  <si>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</si>
  <si>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</si>
  <si>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</si>
  <si>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</si>
  <si>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</si>
  <si>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</si>
  <si>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</si>
  <si>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</si>
  <si>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</si>
  <si>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</si>
  <si>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</si>
  <si>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</si>
  <si>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</si>
  <si>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</si>
  <si>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</si>
  <si>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</si>
  <si>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</si>
  <si>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</si>
  <si>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</si>
  <si>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</si>
  <si>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</si>
  <si>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</si>
  <si>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</si>
  <si>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</si>
  <si>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</si>
  <si>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</si>
  <si>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</si>
  <si>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</si>
  <si>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</si>
  <si>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</si>
  <si>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</si>
  <si>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</si>
  <si>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</si>
  <si>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</si>
  <si>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</si>
  <si>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</si>
  <si>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</si>
  <si>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</si>
  <si>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</si>
  <si>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</si>
  <si>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</si>
  <si>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</si>
  <si>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</si>
  <si>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</si>
  <si>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</si>
  <si>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</si>
  <si>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</si>
  <si>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</si>
  <si>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</si>
  <si>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</si>
  <si>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</si>
  <si>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</si>
  <si>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</si>
  <si>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</si>
  <si>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</si>
  <si>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</si>
  <si>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</si>
  <si>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</si>
  <si>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</si>
  <si>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</si>
  <si>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</si>
  <si>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</si>
  <si>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</si>
  <si>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</si>
  <si>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</si>
  <si>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</si>
  <si>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</si>
  <si>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</si>
  <si>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</si>
  <si>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</si>
  <si>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</si>
  <si>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</si>
  <si>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</si>
  <si>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</si>
  <si>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</si>
  <si>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</si>
  <si>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</si>
  <si>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</si>
  <si>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</si>
  <si>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</si>
  <si>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</si>
  <si>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</si>
  <si>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</si>
  <si>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</si>
  <si>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</si>
  <si>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</si>
  <si>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</si>
  <si>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</si>
  <si>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</si>
  <si>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</si>
  <si>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</si>
  <si>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</si>
  <si>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</si>
  <si>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</si>
  <si>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</si>
  <si>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</si>
  <si>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</si>
  <si>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</si>
  <si>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</si>
  <si>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</si>
  <si>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</si>
  <si>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</si>
  <si>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</si>
  <si>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</si>
  <si>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</si>
  <si>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</si>
  <si>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</si>
  <si>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</si>
  <si>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</si>
  <si>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</si>
  <si>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</si>
  <si>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</si>
  <si>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</si>
  <si>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</si>
  <si>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</si>
  <si>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</si>
  <si>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</si>
  <si>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</si>
  <si>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</si>
  <si>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</si>
  <si>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</si>
  <si>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</si>
  <si>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</si>
  <si>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</si>
  <si>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</si>
  <si>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</si>
  <si>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</si>
  <si>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</si>
  <si>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</si>
  <si>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</si>
  <si>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</si>
  <si>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</si>
  <si>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</si>
  <si>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</si>
  <si>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</si>
  <si>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</si>
  <si>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</si>
  <si>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</si>
  <si>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</si>
  <si>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</si>
  <si>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</si>
  <si>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</si>
  <si>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</si>
  <si>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</si>
  <si>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</si>
  <si>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</si>
  <si>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</si>
  <si>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</si>
  <si>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</si>
  <si>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</si>
  <si>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</si>
  <si>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</si>
  <si>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</si>
  <si>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</si>
  <si>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</si>
  <si>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</si>
  <si>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</si>
  <si>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</si>
  <si>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</si>
  <si>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</si>
  <si>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</si>
  <si>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</si>
  <si>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</si>
  <si>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</si>
  <si>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</si>
  <si>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</si>
  <si>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</si>
  <si>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</si>
  <si>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</si>
  <si>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</si>
  <si>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</si>
  <si>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</si>
  <si>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</si>
  <si>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</si>
  <si>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</si>
  <si>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</si>
  <si>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</si>
  <si>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</si>
  <si>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</si>
  <si>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</si>
  <si>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</si>
  <si>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</si>
  <si>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</si>
  <si>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</si>
  <si>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</si>
  <si>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</si>
  <si>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</si>
  <si>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</si>
  <si>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</si>
  <si>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</si>
  <si>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</si>
  <si>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</si>
  <si>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</si>
  <si>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</si>
  <si>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</si>
  <si>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</si>
  <si>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</si>
  <si>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</si>
  <si>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</si>
  <si>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</si>
  <si>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</si>
  <si>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</si>
  <si>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</si>
  <si>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</si>
  <si>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</si>
  <si>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</si>
  <si>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</si>
  <si>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</si>
  <si>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</si>
  <si>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</si>
  <si>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</si>
  <si>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</si>
  <si>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</si>
  <si>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</si>
  <si>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</si>
  <si>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</si>
  <si>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</si>
  <si>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</si>
  <si>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</si>
  <si>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</si>
  <si>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</si>
  <si>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</si>
  <si>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</si>
  <si>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</si>
  <si>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</si>
  <si>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</si>
  <si>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</si>
  <si>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</si>
  <si>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</si>
  <si>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</si>
  <si>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</si>
  <si>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</si>
  <si>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</si>
  <si>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</si>
  <si>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</si>
  <si>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</si>
  <si>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</si>
  <si>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</si>
  <si>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</si>
  <si>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</si>
  <si>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</si>
  <si>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</si>
  <si>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</si>
  <si>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</si>
  <si>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</si>
  <si>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</si>
  <si>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</si>
  <si>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</si>
  <si>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</si>
  <si>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</si>
  <si>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</si>
  <si>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</si>
  <si>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</si>
  <si>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</si>
  <si>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</si>
  <si>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</si>
  <si>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</si>
  <si>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</si>
  <si>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</si>
  <si>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</si>
  <si>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</si>
  <si>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</si>
  <si>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</si>
  <si>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</si>
  <si>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</si>
  <si>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</si>
  <si>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</si>
  <si>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</si>
  <si>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</si>
  <si>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</si>
  <si>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</si>
  <si>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</si>
  <si>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</si>
  <si>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</si>
  <si>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</si>
  <si>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</si>
  <si>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</si>
  <si>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</si>
  <si>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</si>
  <si>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</si>
  <si>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</si>
  <si>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</si>
  <si>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</si>
  <si>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</si>
  <si>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</si>
  <si>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</si>
  <si>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</si>
  <si>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</si>
  <si>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</si>
  <si>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</si>
  <si>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</si>
  <si>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</si>
  <si>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</si>
  <si>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</si>
  <si>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</si>
  <si>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</si>
  <si>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</si>
  <si>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</si>
  <si>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</si>
  <si>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</si>
  <si>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</si>
  <si>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</si>
  <si>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</si>
  <si>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</si>
  <si>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</si>
  <si>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</si>
  <si>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</si>
  <si>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</si>
  <si>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</si>
  <si>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</si>
  <si>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</si>
  <si>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</si>
  <si>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</si>
  <si>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</si>
  <si>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</si>
  <si>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</si>
  <si>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</si>
  <si>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</si>
  <si>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</si>
  <si>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</si>
  <si>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</si>
  <si>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</si>
  <si>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</si>
  <si>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</si>
  <si>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</si>
  <si>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</si>
  <si>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</si>
  <si>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</si>
  <si>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</si>
  <si>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</si>
  <si>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</si>
  <si>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</si>
  <si>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</si>
  <si>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</si>
  <si>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</si>
  <si>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</si>
  <si>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</si>
  <si>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</si>
  <si>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</si>
  <si>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</si>
  <si>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</si>
  <si>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</si>
  <si>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</si>
  <si>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</si>
  <si>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</si>
  <si>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</si>
  <si>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</si>
  <si>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</si>
  <si>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</si>
  <si>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</si>
  <si>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</si>
  <si>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</si>
  <si>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</si>
  <si>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</si>
  <si>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</si>
  <si>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</si>
  <si>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</si>
  <si>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</si>
  <si>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</si>
  <si>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</si>
  <si>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</si>
  <si>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</si>
  <si>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</si>
  <si>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</si>
  <si>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</si>
  <si>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</si>
  <si>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</si>
  <si>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</si>
  <si>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</si>
  <si>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</si>
  <si>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</si>
  <si>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</si>
  <si>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</si>
  <si>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</si>
  <si>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</si>
  <si>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</si>
  <si>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</si>
  <si>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</si>
  <si>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</si>
  <si>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</si>
  <si>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</si>
  <si>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</si>
  <si>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</si>
  <si>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</si>
  <si>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</si>
  <si>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</si>
  <si>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</si>
  <si>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</si>
  <si>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</si>
  <si>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</si>
  <si>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</si>
  <si>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</si>
  <si>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</si>
  <si>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</si>
  <si>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</si>
  <si>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</si>
  <si>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</si>
  <si>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</si>
  <si>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</si>
  <si>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</si>
  <si>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</si>
  <si>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</si>
  <si>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</si>
  <si>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</si>
  <si>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</si>
  <si>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</si>
  <si>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</si>
  <si>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</si>
  <si>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</si>
  <si>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</si>
  <si>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</si>
  <si>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</si>
  <si>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</si>
  <si>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</si>
  <si>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</si>
  <si>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</si>
  <si>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</si>
  <si>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</si>
  <si>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</si>
  <si>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</si>
  <si>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</si>
  <si>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</si>
  <si>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</si>
  <si>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</si>
  <si>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</si>
  <si>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</si>
  <si>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</si>
  <si>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</si>
  <si>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</si>
  <si>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</si>
  <si>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</si>
  <si>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</si>
  <si>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</si>
  <si>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</si>
  <si>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</si>
  <si>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</si>
  <si>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</si>
  <si>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</si>
  <si>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</si>
  <si>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</si>
  <si>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</si>
  <si>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</si>
  <si>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</si>
  <si>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</si>
  <si>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</si>
  <si>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</si>
  <si>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</si>
  <si>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</si>
  <si>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</si>
  <si>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</si>
  <si>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</si>
  <si>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</si>
  <si>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</si>
  <si>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</si>
  <si>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</si>
  <si>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</si>
  <si>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</si>
  <si>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</si>
  <si>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</si>
  <si>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</si>
  <si>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</si>
  <si>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</si>
  <si>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</si>
  <si>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</si>
  <si>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</si>
  <si>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</si>
  <si>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</si>
  <si>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</si>
  <si>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</si>
  <si>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</si>
  <si>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</si>
  <si>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</si>
  <si>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</si>
  <si>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</si>
  <si>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</si>
  <si>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</si>
  <si>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</si>
  <si>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</si>
  <si>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</si>
  <si>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</si>
  <si>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</si>
  <si>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</si>
  <si>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</si>
  <si>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</si>
  <si>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</si>
  <si>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</si>
  <si>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</si>
  <si>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</si>
  <si>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</si>
  <si>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</si>
  <si>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</si>
  <si>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</si>
  <si>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</si>
  <si>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</si>
  <si>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</si>
  <si>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</si>
  <si>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</si>
  <si>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</si>
  <si>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</si>
  <si>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</si>
  <si>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</si>
  <si>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</si>
  <si>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</si>
  <si>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</si>
  <si>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</si>
  <si>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</si>
  <si>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</si>
  <si>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</si>
  <si>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</si>
  <si>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</si>
  <si>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</si>
  <si>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</si>
  <si>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</si>
  <si>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</si>
  <si>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</si>
  <si>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</si>
  <si>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</si>
  <si>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</si>
  <si>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</si>
  <si>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</si>
  <si>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</si>
  <si>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</si>
  <si>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</si>
  <si>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</si>
  <si>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</si>
  <si>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</si>
  <si>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</si>
  <si>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</si>
  <si>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</si>
  <si>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</si>
  <si>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</si>
  <si>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</si>
  <si>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</si>
  <si>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</si>
  <si>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</si>
  <si>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</si>
  <si>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</si>
  <si>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</si>
  <si>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</si>
  <si>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</si>
  <si>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</si>
  <si>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</si>
  <si>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</si>
  <si>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</si>
  <si>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</si>
  <si>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</si>
  <si>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</si>
  <si>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</si>
  <si>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</si>
  <si>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</si>
  <si>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</si>
  <si>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</si>
  <si>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</si>
  <si>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</si>
  <si>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</si>
  <si>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</si>
  <si>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</si>
  <si>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</si>
  <si>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</si>
  <si>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</si>
  <si>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</si>
  <si>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</si>
  <si>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</si>
  <si>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</si>
  <si>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</si>
  <si>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</si>
  <si>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</si>
  <si>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</si>
  <si>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</si>
  <si>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</si>
  <si>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</si>
  <si>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</si>
  <si>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</si>
  <si>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</si>
  <si>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</si>
  <si>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</si>
  <si>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</si>
  <si>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</si>
  <si>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</si>
  <si>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</si>
  <si>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</si>
  <si>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</si>
  <si>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</si>
  <si>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</si>
  <si>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</si>
  <si>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</si>
  <si>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</si>
  <si>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</si>
  <si>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</si>
  <si>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</si>
  <si>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</si>
  <si>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</si>
  <si>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</si>
  <si>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</si>
  <si>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</si>
  <si>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</si>
  <si>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</si>
  <si>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</si>
  <si>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</si>
  <si>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</si>
  <si>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</si>
  <si>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</si>
  <si>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</si>
  <si>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</si>
  <si>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</si>
  <si>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</si>
  <si>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</si>
  <si>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</si>
  <si>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</si>
  <si>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</si>
  <si>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</si>
  <si>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</si>
  <si>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</si>
  <si>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</si>
  <si>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</si>
  <si>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</si>
  <si>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</si>
  <si>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</si>
  <si>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</si>
  <si>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</si>
  <si>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</si>
  <si>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</si>
  <si>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</si>
  <si>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</si>
  <si>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</si>
  <si>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</si>
  <si>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</si>
  <si>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</si>
  <si>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</si>
  <si>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</si>
  <si>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</si>
  <si>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</si>
  <si>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</si>
  <si>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</si>
  <si>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</si>
  <si>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</si>
  <si>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</si>
  <si>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</si>
  <si>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</si>
  <si>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</si>
  <si>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</si>
  <si>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</si>
  <si>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</si>
  <si>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</si>
  <si>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</si>
  <si>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</si>
  <si>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</si>
  <si>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</si>
  <si>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</si>
  <si>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</si>
  <si>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</si>
  <si>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</si>
  <si>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</si>
  <si>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</si>
  <si>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</si>
  <si>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</si>
  <si>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</si>
  <si>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</si>
  <si>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</si>
  <si>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</si>
  <si>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</si>
  <si>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</si>
  <si>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</si>
  <si>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</si>
  <si>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</si>
  <si>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</si>
  <si>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</si>
  <si>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</si>
  <si>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</si>
  <si>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</si>
  <si>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</si>
  <si>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</si>
  <si>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</si>
  <si>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</si>
  <si>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</si>
  <si>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</si>
  <si>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</si>
  <si>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</si>
  <si>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</si>
  <si>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</si>
  <si>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</si>
  <si>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</si>
  <si>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</si>
  <si>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</si>
  <si>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</si>
  <si>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</si>
  <si>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</si>
  <si>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</si>
  <si>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</si>
  <si>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</si>
  <si>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</si>
  <si>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</si>
  <si>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</si>
  <si>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</si>
  <si>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</si>
  <si>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</si>
  <si>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</si>
  <si>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</si>
  <si>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</si>
  <si>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</si>
  <si>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</si>
  <si>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</si>
  <si>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</si>
  <si>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</si>
  <si>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</si>
  <si>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</si>
  <si>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</si>
  <si>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</si>
  <si>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</si>
  <si>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</si>
  <si>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</si>
  <si>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</si>
  <si>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</si>
  <si>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</si>
  <si>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</si>
  <si>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</si>
  <si>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</si>
  <si>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</si>
  <si>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</si>
  <si>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</si>
  <si>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</si>
  <si>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</si>
  <si>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</si>
  <si>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</si>
  <si>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</si>
  <si>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</si>
  <si>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</si>
  <si>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</si>
  <si>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</si>
  <si>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</si>
  <si>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</si>
  <si>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</si>
  <si>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</si>
  <si>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</si>
  <si>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</si>
  <si>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</si>
  <si>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</si>
  <si>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</si>
  <si>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</si>
  <si>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</si>
  <si>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</si>
  <si>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</si>
  <si>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</si>
  <si>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</si>
  <si>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</si>
  <si>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</si>
  <si>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</si>
  <si>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</si>
  <si>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</si>
  <si>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</si>
  <si>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</si>
  <si>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</si>
  <si>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</si>
  <si>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</si>
  <si>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</si>
  <si>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</si>
  <si>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</si>
  <si>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</si>
  <si>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</si>
  <si>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</si>
  <si>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</si>
  <si>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</si>
  <si>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</si>
  <si>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</si>
  <si>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</si>
  <si>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</si>
  <si>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</si>
  <si>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</si>
  <si>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</si>
  <si>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</si>
  <si>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</si>
  <si>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</si>
  <si>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</si>
  <si>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</si>
  <si>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</si>
  <si>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</si>
  <si>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</si>
  <si>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</si>
  <si>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</si>
  <si>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</si>
  <si>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</si>
  <si>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</si>
  <si>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</si>
  <si>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</si>
  <si>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</si>
  <si>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</si>
  <si>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</si>
  <si>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</si>
  <si>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</si>
  <si>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</si>
  <si>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</si>
  <si>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</si>
  <si>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</si>
  <si>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</si>
  <si>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</si>
  <si>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</si>
  <si>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</si>
  <si>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</si>
  <si>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</si>
  <si>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</si>
  <si>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</si>
  <si>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</si>
  <si>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</si>
  <si>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</si>
  <si>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</si>
  <si>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</si>
  <si>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</si>
  <si>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</si>
  <si>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</si>
  <si>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</si>
  <si>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</si>
  <si>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</si>
  <si>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</si>
  <si>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</si>
  <si>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</si>
  <si>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</si>
  <si>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</si>
  <si>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</si>
  <si>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</si>
  <si>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</si>
  <si>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</si>
  <si>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</si>
  <si>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</si>
  <si>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</si>
  <si>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</si>
  <si>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</si>
  <si>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</si>
  <si>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</si>
  <si>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</si>
  <si>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</si>
  <si>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</si>
  <si>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</si>
  <si>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</si>
  <si>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</si>
  <si>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</si>
  <si>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</si>
  <si>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</si>
  <si>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</si>
  <si>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</si>
  <si>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</si>
  <si>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</si>
  <si>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</si>
  <si>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</si>
  <si>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</si>
  <si>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</si>
  <si>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</si>
  <si>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</si>
  <si>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</si>
  <si>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</si>
  <si>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</si>
  <si>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</si>
  <si>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</si>
  <si>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</si>
  <si>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</si>
  <si>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</si>
  <si>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</si>
  <si>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</si>
  <si>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</si>
  <si>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</si>
  <si>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</si>
  <si>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</si>
  <si>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</si>
  <si>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</si>
  <si>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</si>
  <si>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</si>
  <si>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</si>
  <si>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</si>
  <si>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</si>
  <si>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</si>
  <si>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</si>
  <si>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</si>
  <si>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</si>
  <si>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</si>
  <si>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</si>
  <si>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</si>
  <si>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</si>
  <si>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</si>
  <si>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</si>
  <si>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</si>
  <si>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</si>
  <si>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</si>
  <si>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</si>
  <si>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</si>
  <si>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</si>
  <si>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</si>
  <si>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</si>
  <si>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</si>
  <si>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</si>
  <si>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</si>
  <si>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</si>
  <si>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</si>
  <si>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</si>
  <si>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</si>
  <si>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</si>
  <si>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</si>
  <si>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</si>
  <si>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</si>
  <si>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</si>
  <si>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</si>
  <si>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</si>
  <si>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</si>
  <si>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</si>
  <si>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</si>
  <si>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</si>
  <si>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</si>
  <si>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</si>
  <si>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</si>
  <si>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</si>
  <si>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</si>
  <si>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</si>
  <si>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</si>
  <si>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</si>
  <si>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</si>
  <si>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</si>
  <si>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</si>
  <si>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</si>
  <si>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</si>
  <si>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</si>
  <si>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</si>
  <si>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</si>
  <si>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</si>
  <si>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</si>
  <si>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</si>
  <si>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</si>
  <si>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</si>
  <si>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</si>
  <si>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</si>
  <si>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</si>
  <si>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</si>
  <si>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</si>
  <si>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</si>
  <si>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</si>
  <si>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</si>
  <si>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</si>
  <si>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</si>
  <si>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</si>
  <si>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</si>
  <si>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</si>
  <si>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</si>
  <si>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</si>
  <si>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</si>
  <si>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</si>
  <si>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</si>
  <si>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</si>
  <si>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</si>
  <si>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</si>
  <si>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</si>
  <si>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</si>
  <si>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</si>
  <si>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</si>
  <si>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</si>
  <si>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</si>
  <si>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</si>
  <si>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</si>
  <si>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</si>
  <si>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</si>
  <si>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</si>
  <si>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</si>
  <si>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</si>
  <si>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</si>
  <si>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</si>
  <si>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</si>
  <si>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</si>
  <si>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</si>
  <si>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</si>
  <si>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</si>
  <si>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</si>
  <si>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</si>
  <si>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</si>
  <si>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</si>
  <si>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</si>
  <si>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</si>
  <si>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</si>
  <si>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</si>
  <si>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</si>
  <si>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</si>
  <si>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</si>
  <si>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</si>
  <si>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</si>
  <si>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</si>
  <si>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</si>
  <si>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</si>
  <si>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</si>
  <si>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</si>
  <si>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</si>
  <si>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</si>
  <si>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</si>
  <si>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</si>
  <si>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</si>
  <si>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</si>
  <si>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</si>
  <si>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</si>
  <si>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</si>
  <si>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</si>
  <si>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</si>
  <si>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</si>
  <si>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</si>
  <si>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</si>
  <si>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</si>
  <si>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</si>
  <si>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</si>
  <si>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</si>
  <si>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</si>
  <si>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</si>
  <si>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</si>
  <si>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</si>
  <si>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</si>
  <si>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</si>
  <si>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</si>
  <si>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</si>
  <si>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</si>
  <si>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</si>
  <si>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</si>
  <si>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</si>
  <si>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</si>
  <si>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</si>
  <si>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</si>
  <si>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</si>
  <si>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</si>
  <si>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</si>
  <si>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</si>
  <si>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</si>
  <si>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</si>
  <si>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</si>
  <si>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</si>
  <si>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</si>
  <si>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</si>
  <si>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</si>
  <si>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</si>
  <si>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</si>
  <si>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</si>
  <si>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</si>
  <si>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</si>
  <si>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</si>
  <si>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</si>
  <si>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</si>
  <si>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</si>
  <si>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</si>
  <si>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</si>
  <si>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</si>
  <si>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</si>
  <si>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</si>
  <si>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</si>
  <si>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</si>
  <si>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</si>
  <si>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</si>
  <si>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</si>
  <si>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</si>
  <si>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</si>
  <si>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</si>
  <si>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</si>
  <si>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</si>
  <si>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</si>
  <si>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</si>
  <si>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</si>
  <si>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</si>
  <si>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</si>
  <si>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</si>
  <si>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</si>
  <si>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</si>
  <si>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</si>
  <si>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</si>
  <si>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</si>
  <si>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</si>
  <si>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</si>
  <si>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</si>
  <si>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</si>
  <si>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</si>
  <si>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</si>
  <si>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</si>
  <si>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</si>
  <si>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</si>
  <si>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</si>
  <si>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</si>
  <si>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</si>
  <si>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</si>
  <si>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</si>
  <si>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</si>
  <si>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</si>
  <si>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</si>
  <si>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</si>
  <si>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</si>
  <si>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</si>
  <si>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</si>
  <si>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</si>
  <si>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</si>
  <si>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</si>
  <si>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</si>
  <si>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</si>
  <si>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</si>
  <si>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</si>
  <si>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</si>
  <si>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</si>
  <si>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</si>
  <si>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</si>
  <si>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</si>
  <si>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</si>
  <si>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</si>
  <si>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</si>
  <si>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</si>
  <si>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</si>
  <si>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</si>
  <si>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</si>
  <si>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</si>
  <si>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</si>
  <si>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</si>
  <si>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</si>
  <si>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</si>
  <si>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</si>
  <si>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</si>
  <si>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</si>
  <si>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</si>
  <si>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</si>
  <si>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</si>
  <si>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</si>
  <si>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</si>
  <si>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</si>
  <si>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</si>
  <si>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</si>
  <si>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</si>
  <si>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</si>
  <si>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</si>
  <si>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</si>
  <si>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</si>
  <si>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</si>
  <si>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</si>
  <si>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</si>
  <si>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</si>
  <si>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</si>
  <si>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</si>
  <si>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</si>
  <si>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</si>
  <si>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</si>
  <si>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</si>
  <si>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</si>
  <si>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</si>
  <si>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</si>
  <si>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</si>
  <si>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</si>
  <si>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</si>
  <si>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</si>
  <si>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</si>
  <si>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</si>
  <si>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</si>
  <si>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</si>
  <si>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</si>
  <si>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</si>
  <si>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</si>
  <si>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</si>
  <si>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</si>
  <si>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</si>
  <si>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</si>
  <si>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</si>
  <si>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</si>
  <si>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</si>
  <si>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</si>
  <si>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</si>
  <si>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</si>
  <si>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</si>
  <si>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</si>
  <si>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</si>
  <si>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</si>
  <si>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</si>
  <si>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</si>
  <si>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</si>
  <si>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</si>
  <si>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</si>
  <si>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</si>
  <si>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</si>
  <si>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</si>
  <si>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</si>
  <si>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</si>
  <si>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</si>
  <si>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</si>
  <si>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</si>
  <si>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</si>
  <si>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</si>
  <si>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</si>
  <si>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</si>
  <si>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</si>
  <si>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</si>
  <si>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</si>
  <si>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</si>
  <si>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</si>
  <si>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</si>
  <si>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</si>
  <si>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</si>
  <si>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</si>
  <si>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</si>
  <si>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</si>
  <si>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</si>
  <si>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</si>
  <si>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</si>
  <si>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</si>
  <si>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</si>
  <si>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</si>
  <si>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</si>
  <si>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</si>
  <si>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</si>
  <si>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</si>
  <si>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</si>
  <si>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</si>
  <si>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</si>
  <si>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</si>
  <si>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</si>
  <si>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</si>
  <si>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</si>
  <si>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</si>
  <si>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</si>
  <si>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</si>
  <si>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</si>
  <si>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</si>
  <si>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</si>
  <si>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</si>
  <si>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</si>
  <si>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</si>
  <si>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</si>
  <si>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</si>
  <si>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</si>
  <si>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</si>
  <si>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</si>
  <si>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</si>
  <si>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</si>
  <si>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</si>
  <si>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</si>
  <si>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</si>
  <si>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</si>
  <si>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</si>
  <si>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</si>
  <si>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</si>
  <si>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</si>
  <si>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</si>
  <si>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</si>
  <si>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</si>
  <si>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</si>
  <si>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</si>
  <si>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</si>
  <si>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</si>
  <si>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</si>
  <si>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</si>
  <si>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</si>
  <si>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</si>
  <si>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</si>
  <si>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</si>
  <si>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</si>
  <si>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</si>
  <si>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</si>
  <si>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</si>
  <si>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</si>
  <si>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</si>
  <si>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</si>
  <si>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</si>
  <si>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</si>
  <si>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</si>
  <si>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</si>
  <si>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</si>
  <si>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</si>
  <si>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</si>
  <si>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</si>
  <si>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</si>
  <si>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</si>
  <si>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</si>
  <si>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</si>
  <si>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</si>
  <si>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</si>
  <si>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</si>
  <si>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</si>
  <si>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</si>
  <si>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</si>
  <si>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</si>
  <si>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</si>
  <si>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</si>
  <si>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</si>
  <si>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</si>
  <si>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</si>
  <si>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</si>
  <si>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</si>
  <si>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</si>
  <si>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</si>
  <si>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</si>
  <si>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</si>
  <si>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</si>
  <si>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</si>
  <si>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</si>
  <si>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</si>
  <si>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</si>
  <si>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</si>
  <si>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</si>
  <si>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</si>
  <si>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</si>
  <si>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</si>
  <si>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</si>
  <si>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</si>
  <si>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</si>
  <si>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</si>
  <si>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</si>
  <si>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</si>
  <si>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</si>
  <si>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</si>
  <si>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</si>
  <si>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</si>
  <si>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</si>
  <si>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</si>
  <si>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</si>
  <si>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</si>
  <si>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</si>
  <si>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</si>
  <si>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</si>
  <si>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</si>
  <si>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</si>
  <si>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</si>
  <si>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</si>
  <si>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</si>
  <si>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</si>
  <si>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</si>
  <si>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</si>
  <si>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</si>
  <si>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</si>
  <si>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</si>
  <si>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</si>
  <si>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</si>
  <si>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</si>
  <si>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</si>
  <si>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</si>
  <si>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</si>
  <si>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</si>
  <si>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</si>
  <si>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</si>
  <si>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</si>
  <si>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</si>
  <si>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</si>
  <si>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</si>
  <si>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</si>
  <si>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</si>
  <si>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</si>
  <si>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</si>
  <si>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</si>
  <si>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</si>
  <si>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</si>
  <si>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</si>
  <si>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</si>
  <si>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</si>
  <si>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</si>
  <si>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</si>
  <si>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</si>
  <si>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</si>
  <si>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</si>
  <si>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</si>
  <si>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</si>
  <si>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</si>
  <si>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</si>
  <si>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</si>
  <si>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</si>
  <si>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</si>
  <si>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</si>
  <si>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</si>
  <si>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</si>
  <si>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</si>
  <si>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</si>
  <si>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</si>
  <si>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</si>
  <si>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</si>
  <si>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</si>
  <si>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</si>
  <si>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</si>
  <si>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</si>
  <si>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</si>
  <si>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</si>
  <si>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</si>
  <si>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</si>
  <si>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</si>
  <si>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</si>
  <si>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</si>
  <si>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</si>
  <si>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</si>
  <si>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</si>
  <si>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</si>
  <si>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</si>
  <si>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</si>
  <si>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</si>
  <si>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</si>
  <si>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</si>
  <si>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</si>
  <si>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</si>
  <si>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</si>
  <si>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</si>
  <si>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</si>
  <si>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</si>
  <si>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</si>
  <si>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</si>
  <si>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</si>
  <si>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</si>
  <si>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</si>
  <si>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</si>
  <si>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</si>
  <si>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</si>
  <si>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</si>
  <si>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</si>
  <si>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</si>
  <si>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</si>
  <si>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</si>
  <si>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</si>
  <si>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</si>
  <si>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</si>
  <si>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</si>
  <si>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</si>
  <si>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</si>
  <si>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</si>
  <si>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</si>
  <si>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</si>
  <si>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</si>
  <si>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</si>
  <si>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</si>
  <si>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</si>
  <si>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</si>
  <si>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</si>
  <si>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</si>
  <si>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</si>
  <si>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</si>
  <si>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</si>
  <si>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</si>
  <si>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</si>
  <si>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</si>
  <si>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</si>
  <si>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</si>
  <si>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</si>
  <si>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</si>
  <si>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</si>
  <si>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</si>
  <si>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</si>
  <si>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</si>
  <si>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</si>
  <si>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</si>
  <si>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</si>
  <si>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</si>
  <si>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</si>
  <si>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</si>
  <si>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</si>
  <si>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</si>
  <si>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</si>
  <si>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</si>
  <si>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</si>
  <si>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</si>
  <si>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</si>
  <si>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</si>
  <si>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</si>
  <si>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</si>
  <si>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</si>
  <si>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</si>
  <si>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</si>
  <si>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</si>
  <si>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</si>
  <si>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</si>
  <si>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</si>
  <si>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</si>
  <si>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</si>
  <si>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</si>
  <si>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</si>
  <si>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</si>
  <si>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</si>
  <si>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</si>
  <si>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</si>
  <si>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</si>
  <si>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</si>
  <si>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</si>
  <si>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</si>
  <si>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</si>
  <si>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</si>
  <si>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</si>
  <si>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</si>
  <si>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</si>
  <si>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</si>
  <si>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</si>
  <si>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</si>
  <si>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</si>
  <si>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</si>
  <si>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</si>
  <si>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</si>
  <si>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</si>
  <si>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</si>
  <si>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</si>
  <si>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</si>
  <si>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</si>
  <si>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</si>
  <si>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</si>
  <si>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</si>
  <si>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</si>
  <si>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</si>
  <si>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</si>
  <si>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</si>
  <si>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</si>
  <si>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</si>
  <si>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</si>
  <si>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</si>
  <si>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</si>
  <si>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</si>
  <si>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</si>
  <si>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</si>
  <si>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</si>
  <si>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</si>
  <si>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</si>
  <si>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</si>
  <si>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</si>
  <si>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</si>
  <si>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</si>
  <si>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</si>
  <si>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</si>
  <si>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</si>
  <si>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</si>
  <si>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</si>
  <si>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</si>
  <si>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</si>
  <si>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</si>
  <si>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</si>
  <si>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</si>
  <si>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</si>
  <si>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</si>
  <si>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</si>
  <si>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</si>
  <si>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</si>
  <si>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</si>
  <si>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</si>
  <si>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</si>
  <si>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</si>
  <si>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</si>
  <si>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</si>
  <si>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</si>
  <si>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</si>
  <si>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</si>
  <si>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</si>
  <si>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</si>
  <si>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</si>
  <si>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</si>
  <si>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</si>
  <si>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</si>
  <si>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</si>
  <si>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</si>
  <si>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</si>
  <si>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</si>
  <si>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</si>
  <si>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</si>
  <si>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</si>
  <si>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</si>
  <si>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</si>
  <si>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</si>
  <si>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</si>
  <si>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</si>
  <si>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</si>
  <si>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</si>
  <si>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</si>
  <si>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</si>
  <si>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</si>
  <si>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</si>
  <si>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</si>
  <si>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</si>
  <si>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</si>
  <si>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</si>
  <si>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</si>
  <si>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</si>
  <si>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</si>
  <si>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</si>
  <si>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</si>
  <si>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</si>
  <si>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</si>
  <si>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</si>
  <si>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</si>
  <si>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</si>
  <si>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</si>
  <si>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</si>
  <si>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</si>
  <si>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</si>
  <si>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</si>
  <si>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</si>
  <si>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</si>
  <si>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</si>
  <si>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</si>
  <si>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</si>
  <si>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</si>
  <si>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</si>
  <si>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</si>
  <si>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</si>
  <si>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</si>
  <si>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</si>
  <si>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</si>
  <si>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</si>
  <si>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</si>
  <si>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</si>
  <si>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</si>
  <si>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</si>
  <si>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</si>
  <si>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</si>
  <si>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</si>
  <si>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</si>
  <si>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</si>
  <si>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</si>
  <si>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</si>
  <si>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</si>
  <si>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</si>
  <si>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</si>
  <si>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</si>
  <si>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</si>
  <si>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</si>
  <si>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</si>
  <si>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</si>
  <si>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</si>
  <si>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</si>
  <si>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</si>
  <si>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</si>
  <si>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</si>
  <si>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</si>
  <si>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</si>
  <si>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</si>
  <si>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</si>
  <si>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</si>
  <si>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</si>
  <si>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</si>
  <si>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</si>
  <si>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</si>
  <si>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</si>
  <si>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</si>
  <si>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</si>
  <si>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</si>
  <si>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</si>
  <si>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</si>
  <si>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</si>
  <si>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</si>
  <si>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</si>
  <si>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</si>
  <si>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</si>
  <si>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</si>
  <si>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</si>
  <si>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</si>
  <si>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</si>
  <si>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</si>
  <si>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</si>
  <si>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</si>
  <si>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</si>
  <si>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</si>
  <si>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</si>
  <si>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</si>
  <si>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</si>
  <si>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</si>
  <si>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</si>
  <si>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</si>
  <si>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</si>
  <si>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</si>
  <si>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</si>
  <si>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</si>
  <si>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</si>
  <si>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</si>
  <si>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</si>
  <si>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</si>
  <si>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</si>
  <si>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</si>
  <si>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</si>
  <si>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</si>
  <si>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</si>
  <si>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</si>
  <si>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</si>
  <si>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</si>
  <si>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</si>
  <si>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</si>
  <si>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</si>
  <si>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</si>
  <si>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</si>
  <si>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</si>
  <si>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</si>
  <si>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</si>
  <si>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</si>
  <si>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</si>
  <si>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</si>
  <si>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</si>
  <si>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</si>
  <si>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</si>
  <si>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</si>
  <si>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</si>
  <si>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</si>
  <si>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</si>
  <si>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</si>
  <si>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</si>
  <si>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</si>
  <si>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</si>
  <si>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</si>
  <si>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</si>
  <si>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</si>
  <si>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</si>
  <si>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</si>
  <si>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</si>
  <si>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</si>
  <si>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</si>
  <si>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</si>
  <si>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</si>
  <si>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</si>
  <si>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</si>
  <si>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</si>
  <si>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</si>
  <si>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</si>
  <si>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</si>
  <si>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</si>
  <si>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</si>
  <si>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</si>
  <si>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</si>
  <si>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</si>
  <si>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</si>
  <si>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</si>
  <si>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</si>
  <si>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</si>
  <si>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</si>
  <si>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</si>
  <si>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</si>
  <si>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</si>
  <si>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</si>
  <si>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</si>
  <si>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</si>
  <si>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</si>
  <si>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</si>
  <si>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</si>
  <si>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</si>
  <si>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</si>
  <si>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</si>
  <si>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</si>
  <si>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</si>
  <si>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</si>
  <si>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</si>
  <si>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</si>
  <si>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</si>
  <si>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</si>
  <si>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</si>
  <si>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</si>
  <si>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</si>
  <si>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</si>
  <si>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</si>
  <si>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</si>
  <si>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</si>
  <si>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</si>
  <si>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</si>
  <si>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</si>
  <si>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</si>
  <si>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</si>
  <si>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</si>
  <si>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</si>
  <si>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</si>
  <si>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</si>
  <si>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</si>
  <si>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</si>
  <si>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</si>
  <si>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</si>
  <si>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</si>
  <si>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</si>
  <si>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</si>
  <si>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</si>
  <si>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</si>
  <si>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</si>
  <si>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</si>
  <si>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</si>
  <si>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</si>
  <si>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</si>
  <si>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</si>
  <si>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</si>
  <si>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</si>
  <si>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</si>
  <si>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</si>
  <si>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</si>
  <si>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</si>
  <si>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</si>
  <si>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</si>
  <si>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</si>
  <si>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</si>
  <si>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</si>
  <si>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</si>
  <si>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</si>
  <si>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</si>
  <si>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</si>
  <si>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</si>
  <si>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</si>
  <si>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</si>
  <si>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</si>
  <si>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</si>
  <si>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</si>
  <si>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</si>
  <si>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</si>
  <si>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</si>
  <si>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</si>
  <si>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</si>
  <si>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</si>
  <si>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</si>
  <si>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</si>
  <si>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</si>
  <si>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</si>
  <si>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</si>
  <si>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</si>
  <si>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</si>
  <si>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</si>
  <si>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</si>
  <si>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</si>
  <si>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</si>
  <si>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</si>
  <si>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</si>
  <si>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</si>
  <si>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</si>
  <si>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</si>
  <si>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</si>
  <si>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</si>
  <si>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</si>
  <si>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</si>
  <si>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</si>
  <si>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</si>
  <si>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</si>
  <si>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</si>
  <si>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</si>
  <si>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</si>
  <si>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</si>
  <si>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</si>
  <si>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</si>
  <si>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</si>
  <si>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</si>
  <si>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</si>
  <si>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</si>
  <si>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</si>
  <si>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</si>
  <si>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</si>
  <si>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</si>
  <si>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</si>
  <si>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</si>
  <si>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</si>
  <si>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</si>
  <si>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</si>
  <si>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</si>
  <si>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</si>
  <si>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</si>
  <si>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</si>
  <si>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</si>
  <si>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</si>
  <si>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</si>
  <si>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</si>
  <si>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</si>
  <si>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</si>
  <si>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</si>
  <si>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</si>
  <si>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</si>
  <si>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</si>
  <si>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</si>
  <si>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</si>
  <si>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</si>
  <si>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</si>
  <si>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</si>
  <si>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</si>
  <si>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</si>
  <si>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</si>
  <si>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</si>
  <si>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</si>
  <si>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</si>
  <si>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</si>
  <si>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</si>
  <si>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</si>
  <si>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</si>
  <si>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</si>
  <si>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</si>
  <si>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</si>
  <si>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</si>
  <si>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</si>
  <si>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</si>
  <si>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</si>
  <si>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</si>
  <si>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</si>
  <si>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</si>
  <si>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</si>
  <si>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</si>
  <si>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</si>
  <si>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</si>
  <si>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</si>
  <si>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</si>
  <si>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</si>
  <si>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</si>
  <si>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</si>
  <si>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</si>
  <si>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</si>
  <si>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</si>
  <si>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</si>
  <si>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</si>
  <si>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</si>
  <si>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</si>
  <si>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</si>
  <si>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</si>
  <si>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</si>
  <si>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</si>
  <si>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</si>
  <si>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</si>
  <si>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</si>
  <si>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</si>
  <si>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</si>
  <si>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</si>
  <si>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</si>
  <si>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</si>
  <si>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</si>
  <si>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</si>
  <si>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</si>
  <si>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</si>
  <si>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</si>
  <si>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</si>
  <si>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</si>
  <si>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</si>
  <si>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</si>
  <si>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</si>
  <si>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</si>
  <si>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</si>
  <si>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</si>
  <si>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</si>
  <si>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</si>
  <si>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</si>
  <si>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</si>
  <si>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</si>
  <si>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</si>
  <si>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</si>
  <si>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</si>
  <si>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</si>
  <si>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</si>
  <si>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</si>
  <si>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</si>
  <si>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</si>
  <si>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</si>
  <si>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</si>
  <si>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</si>
  <si>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</si>
  <si>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</si>
  <si>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</si>
  <si>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</si>
  <si>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</si>
  <si>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</si>
  <si>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</si>
  <si>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</si>
  <si>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</si>
  <si>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</si>
  <si>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</si>
  <si>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</si>
  <si>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</si>
  <si>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</si>
  <si>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</si>
  <si>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</si>
  <si>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</si>
  <si>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</si>
  <si>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</si>
  <si>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</si>
  <si>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</si>
  <si>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</si>
  <si>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</si>
  <si>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</si>
  <si>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</si>
  <si>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</si>
  <si>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</si>
  <si>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</si>
  <si>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</si>
  <si>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</si>
  <si>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</si>
  <si>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</si>
  <si>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</si>
  <si>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</si>
  <si>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</si>
  <si>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</si>
  <si>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</si>
  <si>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</si>
  <si>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</si>
  <si>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</si>
  <si>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</si>
  <si>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</si>
  <si>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</si>
  <si>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</si>
  <si>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</si>
  <si>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</si>
  <si>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</si>
  <si>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</si>
  <si>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</si>
  <si>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</si>
  <si>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</si>
  <si>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</si>
  <si>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</si>
  <si>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</si>
  <si>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</si>
  <si>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</si>
  <si>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</si>
  <si>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</si>
  <si>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</si>
  <si>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</si>
  <si>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</si>
  <si>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</si>
  <si>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</si>
  <si>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</si>
  <si>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</si>
  <si>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</si>
  <si>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</si>
  <si>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</si>
  <si>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</si>
  <si>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</si>
  <si>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</si>
  <si>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</si>
  <si>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</si>
  <si>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</si>
  <si>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</si>
  <si>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</si>
  <si>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</si>
  <si>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</si>
  <si>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</si>
  <si>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</si>
  <si>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</si>
  <si>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</si>
  <si>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</si>
  <si>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</si>
  <si>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</si>
  <si>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</si>
  <si>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</si>
  <si>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</si>
  <si>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</si>
  <si>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</si>
  <si>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</si>
  <si>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</si>
  <si>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</si>
  <si>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</si>
  <si>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</si>
  <si>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</si>
  <si>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</si>
  <si>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</si>
  <si>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</si>
  <si>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</si>
  <si>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</si>
  <si>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</si>
  <si>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</si>
  <si>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</si>
  <si>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</si>
  <si>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</si>
  <si>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</si>
  <si>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</si>
  <si>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</si>
  <si>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</si>
  <si>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</si>
  <si>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</si>
  <si>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</si>
  <si>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</si>
  <si>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</si>
  <si>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</si>
  <si>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</si>
  <si>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</si>
  <si>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</si>
  <si>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</si>
  <si>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</si>
  <si>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</si>
  <si>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</si>
  <si>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</si>
  <si>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</si>
  <si>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</si>
  <si>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</si>
  <si>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</si>
  <si>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</si>
  <si>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</si>
  <si>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</si>
  <si>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</si>
  <si>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</si>
  <si>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</si>
  <si>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</si>
  <si>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</si>
  <si>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</si>
  <si>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</si>
  <si>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</si>
  <si>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</si>
  <si>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</si>
  <si>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</si>
  <si>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</si>
  <si>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</si>
  <si>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</si>
  <si>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</si>
  <si>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</si>
  <si>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</si>
  <si>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</si>
  <si>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</si>
  <si>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</si>
  <si>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</si>
  <si>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</si>
  <si>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</si>
  <si>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</si>
  <si>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</si>
  <si>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</si>
  <si>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</si>
  <si>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</si>
  <si>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</si>
  <si>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</si>
  <si>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</si>
  <si>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</si>
  <si>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</si>
  <si>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</si>
  <si>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</si>
  <si>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</si>
  <si>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</si>
  <si>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</si>
  <si>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</si>
  <si>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</si>
  <si>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</si>
  <si>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</si>
  <si>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</si>
  <si>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</si>
  <si>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</si>
  <si>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</si>
  <si>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</si>
  <si>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</si>
  <si>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</si>
  <si>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</si>
  <si>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</si>
  <si>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</si>
  <si>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</si>
  <si>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</si>
  <si>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</si>
  <si>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</si>
  <si>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</si>
  <si>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</si>
  <si>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</si>
  <si>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</si>
  <si>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</si>
  <si>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</si>
  <si>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</si>
  <si>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</si>
  <si>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</si>
  <si>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</si>
  <si>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</si>
  <si>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</si>
  <si>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</si>
  <si>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</si>
  <si>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</si>
  <si>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</si>
  <si>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</si>
  <si>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</si>
  <si>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</si>
  <si>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</si>
  <si>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</si>
  <si>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</si>
  <si>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</si>
  <si>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</si>
  <si>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</si>
  <si>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</si>
  <si>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</si>
  <si>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</si>
  <si>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</si>
  <si>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</si>
  <si>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</si>
  <si>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</si>
  <si>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</si>
  <si>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</si>
  <si>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</si>
  <si>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</si>
  <si>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</si>
  <si>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</si>
  <si>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</si>
  <si>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</si>
  <si>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</si>
  <si>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</si>
  <si>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</si>
  <si>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</si>
  <si>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</si>
  <si>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</si>
  <si>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</si>
  <si>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</si>
  <si>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</si>
  <si>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</si>
  <si>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</si>
  <si>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</si>
  <si>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</si>
  <si>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</si>
  <si>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</si>
  <si>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</si>
  <si>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</si>
  <si>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</si>
  <si>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</si>
  <si>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</si>
  <si>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</si>
  <si>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</si>
  <si>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</si>
  <si>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</si>
  <si>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</si>
  <si>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</si>
  <si>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</si>
  <si>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</si>
  <si>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</si>
  <si>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</si>
  <si>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</si>
  <si>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</si>
  <si>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</si>
  <si>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</si>
  <si>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</si>
  <si>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</si>
  <si>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</si>
  <si>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</si>
  <si>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</si>
  <si>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</si>
  <si>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</si>
  <si>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</si>
  <si>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</si>
  <si>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</si>
  <si>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</si>
  <si>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</si>
  <si>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</si>
  <si>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</si>
  <si>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</si>
  <si>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</si>
  <si>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</si>
  <si>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</si>
  <si>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</si>
  <si>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</si>
  <si>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</si>
  <si>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</si>
  <si>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</si>
  <si>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</si>
  <si>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</si>
  <si>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</si>
  <si>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</si>
  <si>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</si>
  <si>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</si>
  <si>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</si>
  <si>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</si>
  <si>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</si>
  <si>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</si>
  <si>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</si>
  <si>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</si>
  <si>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</si>
  <si>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</si>
  <si>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</si>
  <si>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</si>
  <si>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</si>
  <si>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</si>
  <si>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</si>
  <si>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</si>
  <si>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</si>
  <si>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</si>
  <si>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</si>
  <si>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</si>
  <si>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</si>
  <si>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</si>
  <si>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</si>
  <si>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</si>
  <si>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</si>
  <si>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</si>
  <si>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</si>
  <si>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</si>
  <si>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</si>
  <si>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</si>
  <si>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</si>
  <si>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</si>
  <si>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</si>
  <si>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</si>
  <si>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</si>
  <si>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</si>
  <si>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</si>
  <si>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</si>
  <si>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</si>
  <si>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</si>
  <si>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</si>
  <si>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</si>
  <si>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</si>
  <si>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</si>
  <si>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</si>
  <si>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</si>
  <si>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</si>
  <si>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</si>
  <si>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</si>
  <si>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</si>
  <si>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</si>
  <si>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</si>
  <si>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</si>
  <si>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</si>
  <si>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</si>
  <si>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</si>
  <si>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</si>
  <si>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</si>
  <si>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</si>
  <si>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</si>
  <si>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</si>
  <si>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</si>
  <si>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</si>
  <si>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</si>
  <si>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</si>
  <si>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</si>
  <si>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</si>
  <si>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</si>
  <si>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</si>
  <si>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</si>
  <si>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</si>
  <si>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</si>
  <si>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</si>
  <si>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</si>
  <si>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</si>
  <si>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</si>
  <si>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</si>
  <si>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</si>
  <si>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</si>
  <si>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</si>
  <si>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</si>
  <si>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</si>
  <si>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</si>
  <si>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</si>
  <si>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</si>
  <si>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</si>
  <si>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</si>
  <si>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</si>
  <si>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</si>
  <si>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</si>
  <si>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</si>
  <si>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</si>
  <si>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</si>
  <si>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</si>
  <si>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</si>
  <si>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</si>
  <si>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</si>
  <si>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</si>
  <si>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</si>
  <si>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</si>
  <si>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</si>
  <si>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</si>
  <si>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</si>
  <si>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</si>
  <si>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</si>
  <si>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</si>
  <si>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</si>
  <si>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</si>
  <si>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</si>
  <si>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</si>
  <si>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</si>
  <si>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</si>
  <si>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</si>
  <si>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</si>
  <si>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</si>
  <si>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</si>
  <si>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</si>
  <si>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</si>
  <si>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</si>
  <si>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</si>
  <si>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</si>
  <si>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</si>
  <si>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</si>
  <si>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</si>
  <si>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</si>
  <si>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</si>
  <si>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</si>
  <si>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</si>
  <si>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</si>
  <si>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</si>
  <si>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</si>
  <si>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</si>
  <si>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</si>
  <si>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</si>
  <si>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</si>
  <si>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</si>
  <si>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</si>
  <si>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</si>
  <si>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</si>
  <si>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</si>
  <si>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</si>
  <si>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</si>
  <si>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</si>
  <si>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</si>
  <si>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</si>
  <si>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</si>
  <si>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</si>
  <si>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</si>
  <si>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</si>
  <si>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</si>
  <si>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</si>
  <si>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</si>
  <si>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</si>
  <si>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</si>
  <si>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</si>
  <si>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</si>
  <si>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</si>
  <si>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</si>
  <si>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</si>
  <si>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</si>
  <si>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</si>
  <si>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</si>
  <si>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</si>
  <si>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</si>
  <si>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</si>
  <si>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</si>
  <si>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</si>
  <si>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</si>
  <si>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</si>
  <si>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</si>
  <si>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</si>
  <si>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</si>
  <si>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</si>
  <si>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</si>
  <si>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</si>
  <si>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</si>
  <si>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</si>
  <si>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</si>
  <si>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</si>
  <si>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</si>
  <si>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</si>
  <si>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</si>
  <si>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</si>
  <si>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</si>
  <si>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</si>
  <si>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</si>
  <si>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</si>
  <si>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</si>
  <si>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</si>
  <si>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</si>
  <si>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</si>
  <si>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</si>
  <si>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</si>
  <si>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</si>
  <si>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</si>
  <si>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</si>
  <si>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</si>
  <si>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</si>
  <si>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</si>
  <si>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</si>
  <si>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</si>
  <si>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</si>
  <si>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</si>
  <si>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</si>
  <si>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</si>
  <si>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</si>
  <si>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</si>
  <si>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</si>
  <si>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</si>
  <si>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</si>
  <si>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</si>
  <si>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</si>
  <si>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</si>
  <si>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</si>
  <si>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</si>
  <si>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</si>
  <si>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</si>
  <si>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</si>
  <si>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</si>
  <si>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</si>
  <si>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</si>
  <si>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</si>
  <si>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</si>
  <si>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</si>
  <si>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</si>
  <si>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</si>
  <si>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</si>
  <si>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</si>
  <si>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</si>
  <si>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</si>
  <si>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</si>
  <si>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</si>
  <si>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</si>
  <si>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</si>
  <si>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</si>
  <si>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</si>
  <si>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</si>
  <si>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</si>
  <si>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</si>
  <si>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</si>
  <si>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</si>
  <si>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</si>
  <si>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</si>
  <si>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</si>
  <si>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</si>
  <si>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</si>
  <si>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</si>
  <si>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</si>
  <si>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</si>
  <si>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</si>
  <si>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</si>
  <si>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</si>
  <si>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</si>
  <si>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</si>
  <si>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</si>
  <si>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</si>
  <si>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</si>
  <si>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</si>
  <si>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</si>
  <si>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</si>
  <si>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</si>
  <si>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</si>
  <si>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</si>
  <si>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</si>
  <si>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</si>
  <si>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</si>
  <si>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</si>
  <si>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</si>
  <si>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</si>
  <si>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</si>
  <si>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</si>
  <si>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</si>
  <si>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</si>
  <si>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</si>
  <si>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</si>
  <si>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</si>
  <si>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</si>
  <si>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</si>
  <si>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</si>
  <si>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</si>
  <si>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</si>
  <si>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</si>
  <si>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</si>
  <si>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</si>
  <si>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</si>
  <si>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</si>
  <si>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</si>
  <si>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</si>
  <si>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</si>
  <si>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</si>
  <si>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</si>
  <si>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</si>
  <si>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</si>
  <si>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</si>
  <si>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</si>
  <si>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</si>
  <si>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</si>
  <si>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</si>
  <si>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</si>
  <si>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</si>
  <si>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</si>
  <si>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</si>
  <si>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</si>
  <si>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</si>
  <si>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</si>
  <si>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</si>
  <si>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</si>
  <si>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</si>
  <si>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</si>
  <si>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</si>
  <si>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</si>
  <si>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</si>
  <si>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</si>
  <si>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</si>
  <si>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</si>
  <si>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</si>
  <si>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</si>
  <si>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</si>
  <si>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</si>
  <si>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</si>
  <si>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</si>
  <si>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</si>
  <si>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</si>
  <si>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</si>
  <si>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</si>
  <si>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</si>
  <si>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</si>
  <si>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</si>
  <si>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</si>
  <si>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</si>
  <si>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</si>
  <si>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</si>
  <si>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</si>
  <si>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</si>
  <si>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</si>
  <si>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</si>
  <si>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</si>
  <si>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</si>
  <si>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</si>
  <si>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</si>
  <si>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</si>
  <si>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</si>
  <si>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</si>
  <si>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</si>
  <si>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</si>
  <si>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</si>
  <si>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</si>
  <si>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</si>
  <si>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</si>
  <si>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</si>
  <si>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</si>
  <si>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</si>
  <si>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</si>
  <si>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</si>
  <si>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</si>
  <si>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</si>
  <si>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</si>
  <si>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</si>
  <si>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</si>
  <si>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</si>
  <si>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</si>
  <si>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</si>
  <si>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</si>
  <si>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</si>
  <si>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</si>
  <si>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</si>
  <si>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</si>
  <si>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</si>
  <si>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</si>
  <si>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</si>
  <si>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</si>
  <si>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</si>
  <si>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</si>
  <si>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</si>
  <si>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</si>
  <si>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</si>
  <si>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</si>
  <si>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</si>
  <si>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</si>
  <si>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</si>
  <si>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</si>
  <si>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</si>
  <si>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</si>
  <si>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</si>
  <si>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</si>
  <si>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</si>
  <si>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</si>
  <si>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</si>
  <si>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</si>
  <si>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</si>
  <si>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</si>
  <si>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</si>
  <si>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</si>
  <si>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</si>
  <si>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</si>
  <si>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</si>
  <si>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</si>
  <si>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</si>
  <si>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</si>
  <si>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</si>
  <si>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</si>
  <si>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</si>
  <si>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</si>
  <si>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</si>
  <si>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</si>
  <si>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</si>
  <si>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</si>
  <si>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</si>
  <si>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</si>
  <si>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</si>
  <si>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</si>
  <si>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</si>
  <si>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</si>
  <si>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</si>
  <si>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</si>
  <si>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</si>
  <si>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</si>
  <si>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</si>
  <si>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</si>
  <si>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</si>
  <si>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</si>
  <si>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</si>
  <si>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</si>
  <si>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</si>
  <si>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</si>
  <si>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</si>
  <si>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</si>
  <si>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</si>
  <si>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</si>
  <si>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</si>
  <si>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</si>
  <si>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</si>
  <si>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</si>
  <si>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</si>
  <si>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</si>
  <si>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</si>
  <si>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</si>
  <si>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</si>
  <si>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</si>
  <si>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</si>
  <si>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</si>
  <si>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</si>
  <si>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</si>
  <si>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</si>
  <si>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</si>
  <si>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</si>
  <si>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</si>
  <si>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</si>
  <si>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</si>
  <si>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</si>
  <si>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</si>
  <si>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</si>
  <si>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</si>
  <si>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</si>
  <si>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</si>
  <si>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</si>
  <si>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</si>
  <si>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</si>
  <si>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</si>
  <si>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</si>
  <si>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</si>
  <si>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</si>
  <si>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</si>
  <si>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</si>
  <si>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</si>
  <si>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</si>
  <si>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</si>
  <si>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</si>
  <si>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</si>
  <si>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</si>
  <si>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</si>
  <si>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</si>
  <si>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</si>
  <si>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</si>
  <si>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</si>
  <si>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</si>
  <si>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</si>
  <si>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</si>
  <si>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</si>
  <si>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</si>
  <si>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</si>
  <si>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</si>
  <si>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</si>
  <si>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</si>
  <si>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</si>
  <si>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</si>
  <si>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</si>
  <si>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</si>
  <si>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</si>
  <si>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</si>
  <si>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</si>
  <si>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</si>
  <si>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</si>
  <si>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</si>
  <si>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</si>
  <si>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</si>
  <si>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</si>
  <si>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</si>
  <si>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</si>
  <si>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</si>
  <si>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</si>
  <si>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</si>
  <si>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</si>
  <si>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</si>
  <si>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</si>
  <si>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</si>
  <si>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</si>
  <si>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</si>
  <si>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</si>
  <si>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</si>
  <si>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</si>
  <si>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</si>
  <si>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</si>
  <si>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</si>
  <si>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</si>
  <si>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</si>
  <si>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</si>
  <si>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</si>
  <si>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</si>
  <si>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</si>
  <si>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</si>
  <si>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</si>
  <si>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</si>
  <si>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</si>
  <si>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</si>
  <si>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</si>
  <si>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</si>
  <si>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</si>
  <si>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</si>
  <si>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</si>
  <si>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</si>
  <si>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</si>
  <si>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</si>
  <si>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</si>
  <si>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</si>
  <si>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</si>
  <si>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</si>
  <si>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</si>
  <si>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</si>
  <si>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</si>
  <si>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</si>
  <si>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</si>
  <si>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</si>
  <si>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</si>
  <si>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</si>
  <si>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</si>
  <si>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</si>
  <si>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</si>
  <si>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</si>
  <si>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</si>
  <si>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</si>
  <si>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</si>
  <si>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</si>
  <si>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</si>
  <si>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</si>
  <si>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</si>
  <si>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</si>
  <si>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</si>
  <si>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</si>
  <si>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</si>
  <si>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</si>
  <si>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</si>
  <si>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</si>
  <si>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</si>
  <si>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</si>
  <si>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</si>
  <si>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</si>
  <si>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</si>
  <si>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</si>
  <si>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</si>
  <si>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</si>
  <si>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</si>
  <si>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</si>
  <si>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</si>
  <si>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</si>
  <si>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</si>
  <si>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</si>
  <si>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</si>
  <si>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</si>
  <si>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</si>
  <si>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</si>
  <si>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</si>
  <si>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</si>
  <si>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</si>
  <si>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</si>
  <si>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</si>
  <si>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</si>
  <si>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</si>
  <si>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</si>
  <si>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</si>
  <si>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</si>
  <si>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</si>
  <si>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</si>
  <si>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</si>
  <si>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</si>
  <si>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</si>
  <si>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</si>
  <si>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</si>
  <si>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</si>
  <si>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</si>
  <si>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</si>
  <si>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</si>
  <si>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</si>
  <si>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</si>
  <si>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</si>
  <si>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</si>
  <si>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</si>
  <si>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</si>
  <si>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</si>
  <si>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</si>
  <si>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</si>
  <si>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</si>
  <si>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</si>
  <si>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</si>
  <si>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</si>
  <si>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</si>
  <si>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</si>
  <si>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</si>
  <si>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</si>
  <si>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</si>
  <si>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</si>
  <si>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</si>
  <si>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</si>
  <si>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</si>
  <si>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</si>
  <si>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</si>
  <si>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</si>
  <si>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</si>
  <si>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</si>
  <si>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</si>
  <si>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</si>
  <si>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</si>
  <si>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</si>
  <si>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</si>
  <si>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</si>
  <si>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</si>
  <si>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</si>
  <si>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</si>
  <si>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</si>
  <si>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</si>
  <si>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</si>
  <si>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</si>
  <si>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</si>
  <si>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</si>
  <si>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</si>
  <si>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</si>
  <si>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</si>
  <si>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</si>
  <si>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</si>
  <si>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</si>
  <si>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</si>
  <si>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</si>
  <si>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</si>
  <si>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</si>
  <si>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</si>
  <si>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</si>
  <si>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</si>
  <si>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</si>
  <si>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</si>
  <si>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</si>
  <si>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</si>
  <si>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</si>
  <si>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</si>
  <si>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</si>
  <si>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</si>
  <si>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</si>
  <si>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</si>
  <si>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</si>
  <si>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</si>
  <si>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</si>
  <si>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</si>
  <si>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</si>
  <si>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</si>
  <si>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</si>
  <si>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</si>
  <si>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</si>
  <si>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</si>
  <si>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</si>
  <si>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</si>
  <si>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</si>
  <si>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</si>
  <si>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</si>
  <si>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</si>
  <si>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</si>
  <si>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</si>
  <si>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</si>
  <si>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</si>
  <si>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</si>
  <si>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</si>
  <si>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</si>
  <si>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</si>
  <si>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</si>
  <si>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</si>
  <si>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</si>
  <si>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</si>
  <si>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</si>
  <si>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</si>
  <si>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</si>
  <si>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</si>
  <si>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</si>
  <si>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</si>
  <si>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</si>
  <si>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</si>
  <si>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</si>
  <si>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</si>
  <si>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</si>
  <si>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</si>
  <si>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</si>
  <si>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</si>
  <si>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</si>
  <si>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</si>
  <si>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</si>
  <si>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</si>
  <si>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</si>
  <si>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</si>
  <si>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</si>
  <si>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</si>
  <si>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</si>
  <si>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</si>
  <si>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</si>
  <si>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</si>
  <si>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</si>
  <si>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</si>
  <si>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</si>
  <si>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</si>
  <si>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</si>
  <si>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</si>
  <si>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</si>
  <si>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</si>
  <si>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</si>
  <si>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</si>
  <si>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</si>
  <si>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</si>
  <si>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</si>
  <si>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</si>
  <si>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</si>
  <si>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</si>
  <si>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</si>
  <si>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</si>
  <si>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</si>
  <si>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</si>
  <si>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</si>
  <si>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</si>
  <si>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</si>
  <si>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</si>
  <si>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</si>
  <si>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</si>
  <si>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</si>
  <si>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</si>
  <si>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</si>
  <si>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</si>
  <si>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</si>
  <si>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</si>
  <si>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</si>
  <si>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</si>
  <si>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</si>
  <si>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</si>
  <si>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</si>
  <si>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</si>
  <si>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</si>
  <si>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</si>
  <si>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</si>
  <si>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</si>
  <si>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</si>
  <si>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</si>
  <si>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</si>
  <si>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</si>
  <si>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</si>
  <si>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</si>
  <si>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</si>
  <si>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</si>
  <si>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</si>
  <si>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</si>
  <si>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</si>
  <si>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</si>
  <si>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</si>
  <si>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</si>
  <si>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</si>
  <si>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</si>
  <si>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</si>
  <si>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</si>
  <si>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</si>
  <si>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</si>
  <si>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</si>
  <si>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</si>
  <si>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</si>
  <si>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</si>
  <si>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</si>
  <si>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</si>
  <si>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</si>
  <si>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</si>
  <si>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</si>
  <si>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</si>
  <si>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</si>
  <si>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</si>
  <si>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</si>
  <si>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</si>
  <si>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</si>
  <si>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</si>
  <si>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</si>
  <si>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</si>
  <si>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</si>
  <si>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</si>
  <si>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</si>
  <si>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</si>
  <si>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</si>
  <si>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</si>
  <si>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</si>
  <si>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</si>
  <si>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</si>
  <si>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</si>
  <si>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</si>
  <si>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</si>
  <si>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</si>
  <si>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</si>
  <si>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</si>
  <si>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</si>
  <si>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</si>
  <si>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</si>
  <si>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</si>
  <si>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</si>
  <si>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</si>
  <si>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</si>
  <si>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</si>
  <si>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</si>
  <si>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</si>
  <si>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</si>
  <si>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</si>
  <si>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</si>
  <si>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</si>
  <si>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</si>
  <si>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</si>
  <si>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</si>
  <si>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</si>
  <si>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</si>
  <si>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</si>
  <si>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</si>
  <si>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</si>
  <si>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</si>
  <si>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</si>
  <si>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</si>
  <si>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</si>
  <si>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</si>
  <si>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</si>
  <si>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</si>
  <si>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</si>
  <si>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</si>
  <si>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</si>
  <si>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</si>
  <si>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</si>
  <si>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</si>
  <si>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</si>
  <si>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</si>
  <si>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</si>
  <si>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</si>
  <si>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</si>
  <si>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</si>
  <si>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</si>
  <si>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</si>
  <si>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</si>
  <si>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</si>
  <si>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</si>
  <si>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</si>
  <si>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</si>
  <si>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</si>
  <si>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</si>
  <si>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</si>
  <si>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</si>
  <si>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</si>
  <si>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</si>
  <si>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</si>
  <si>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</si>
  <si>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</si>
  <si>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</si>
  <si>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</si>
  <si>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</si>
  <si>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</si>
  <si>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</si>
  <si>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</si>
  <si>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</si>
  <si>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</si>
  <si>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</si>
  <si>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</si>
  <si>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</si>
  <si>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</si>
  <si>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</si>
  <si>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</si>
  <si>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</si>
  <si>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</si>
  <si>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</si>
  <si>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</si>
  <si>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</si>
  <si>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</si>
  <si>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</si>
  <si>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</si>
  <si>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</si>
  <si>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</si>
  <si>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</si>
  <si>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</si>
  <si>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</si>
  <si>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</si>
  <si>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</si>
  <si>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</si>
  <si>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</si>
  <si>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</si>
  <si>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</si>
  <si>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</si>
  <si>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</si>
  <si>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</si>
  <si>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</si>
  <si>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</si>
  <si>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</si>
  <si>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</si>
  <si>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</si>
  <si>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</si>
  <si>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</si>
  <si>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</si>
  <si>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</si>
  <si>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</si>
  <si>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</si>
  <si>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</si>
  <si>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</si>
  <si>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</si>
  <si>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</si>
  <si>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</si>
  <si>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</si>
  <si>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</si>
  <si>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</si>
  <si>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</si>
  <si>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</si>
  <si>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</si>
  <si>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</si>
  <si>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</si>
  <si>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</si>
  <si>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</si>
  <si>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</si>
  <si>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</si>
  <si>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</si>
  <si>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</si>
  <si>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</si>
  <si>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</si>
  <si>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</si>
  <si>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</si>
  <si>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</si>
  <si>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</si>
  <si>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</si>
  <si>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</si>
  <si>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</si>
  <si>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</si>
  <si>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</si>
  <si>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</si>
  <si>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</si>
  <si>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</si>
  <si>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</si>
  <si>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</si>
  <si>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</si>
  <si>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</si>
  <si>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</si>
  <si>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</si>
  <si>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</si>
  <si>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</si>
  <si>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</si>
  <si>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</si>
  <si>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</si>
  <si>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</si>
  <si>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</si>
  <si>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</si>
  <si>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</si>
  <si>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</si>
  <si>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</si>
  <si>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</si>
  <si>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</si>
  <si>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</si>
  <si>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</si>
  <si>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</si>
  <si>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</si>
  <si>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</si>
  <si>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</si>
  <si>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</si>
  <si>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</si>
  <si>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</si>
  <si>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</si>
  <si>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</si>
  <si>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</si>
  <si>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</si>
  <si>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</si>
  <si>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</si>
  <si>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</si>
  <si>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</si>
  <si>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</si>
  <si>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</si>
  <si>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</si>
  <si>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</si>
  <si>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</si>
  <si>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</si>
  <si>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</si>
  <si>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</si>
  <si>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</si>
  <si>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</si>
  <si>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</si>
  <si>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</si>
  <si>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</si>
  <si>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</si>
  <si>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</si>
  <si>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</si>
  <si>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</si>
  <si>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</si>
  <si>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</si>
  <si>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</si>
  <si>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</si>
  <si>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</si>
  <si>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</si>
  <si>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</si>
  <si>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</si>
  <si>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</si>
  <si>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</si>
  <si>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</si>
  <si>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</si>
  <si>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</si>
  <si>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</si>
  <si>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</si>
  <si>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</si>
  <si>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</si>
  <si>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</si>
  <si>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</si>
  <si>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</si>
  <si>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</si>
  <si>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</si>
  <si>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</si>
  <si>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</si>
  <si>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</si>
  <si>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</si>
  <si>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</si>
  <si>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</si>
  <si>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</si>
  <si>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</si>
  <si>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</si>
  <si>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</si>
  <si>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</si>
  <si>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</si>
  <si>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</si>
  <si>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</si>
  <si>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</si>
  <si>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</si>
  <si>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</si>
  <si>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</si>
  <si>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</si>
  <si>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</si>
  <si>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</si>
  <si>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</si>
  <si>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</si>
  <si>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</si>
  <si>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</si>
  <si>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</si>
  <si>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</si>
  <si>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</si>
  <si>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</si>
  <si>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</si>
  <si>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</si>
  <si>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</si>
  <si>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</si>
  <si>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</si>
  <si>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</si>
  <si>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</si>
  <si>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</si>
  <si>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</si>
  <si>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</si>
  <si>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</si>
  <si>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</si>
  <si>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</si>
  <si>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</si>
  <si>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</si>
  <si>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</si>
  <si>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</si>
  <si>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</si>
  <si>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</si>
  <si>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</si>
  <si>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</si>
  <si>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</si>
  <si>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</si>
  <si>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</si>
  <si>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</si>
  <si>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</si>
  <si>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</si>
  <si>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</si>
  <si>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</si>
  <si>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</si>
  <si>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</si>
  <si>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</si>
  <si>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</si>
  <si>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</si>
  <si>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</si>
  <si>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</si>
  <si>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</si>
  <si>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</si>
  <si>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</si>
  <si>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</si>
  <si>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</si>
  <si>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</si>
  <si>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</si>
  <si>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</si>
  <si>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</si>
  <si>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</si>
  <si>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</si>
  <si>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</si>
  <si>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</si>
  <si>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</si>
  <si>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</si>
  <si>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</si>
  <si>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</si>
  <si>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</si>
  <si>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</si>
  <si>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</si>
  <si>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</si>
  <si>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</si>
  <si>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</si>
  <si>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</si>
  <si>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</si>
  <si>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</si>
  <si>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</si>
  <si>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</si>
  <si>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</si>
  <si>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</si>
  <si>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</si>
  <si>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</si>
  <si>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</si>
  <si>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</si>
  <si>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</si>
  <si>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</si>
  <si>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</si>
  <si>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</si>
  <si>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</si>
  <si>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</si>
  <si>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</si>
  <si>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</si>
  <si>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</si>
  <si>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</si>
  <si>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</si>
  <si>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</si>
  <si>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</si>
  <si>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</si>
  <si>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</si>
  <si>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</si>
  <si>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</si>
  <si>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</si>
  <si>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</si>
  <si>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</si>
  <si>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</si>
  <si>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</si>
  <si>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</si>
  <si>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</si>
  <si>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</si>
  <si>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</si>
  <si>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</si>
  <si>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</si>
  <si>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</si>
  <si>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</si>
  <si>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</si>
  <si>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</si>
  <si>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</si>
  <si>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</si>
  <si>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</si>
  <si>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</si>
  <si>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</si>
  <si>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</si>
  <si>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</si>
  <si>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</si>
  <si>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</si>
  <si>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</si>
  <si>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</si>
  <si>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</si>
  <si>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</si>
  <si>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</si>
  <si>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</si>
  <si>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</si>
  <si>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</si>
  <si>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</si>
  <si>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</si>
  <si>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</si>
  <si>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</si>
  <si>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</si>
  <si>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</si>
  <si>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</si>
  <si>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</si>
  <si>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</si>
  <si>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</si>
  <si>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</si>
  <si>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</si>
  <si>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</si>
  <si>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</si>
  <si>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</si>
  <si>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</si>
  <si>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</si>
  <si>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</si>
  <si>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</si>
  <si>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</si>
  <si>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</si>
  <si>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</si>
  <si>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</si>
  <si>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</si>
  <si>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</si>
  <si>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</si>
  <si>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</si>
  <si>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</si>
  <si>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</si>
  <si>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</si>
  <si>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</si>
  <si>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</si>
  <si>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</si>
  <si>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</si>
  <si>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</si>
  <si>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</si>
  <si>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</si>
  <si>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</si>
  <si>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</si>
  <si>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</si>
  <si>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</si>
  <si>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</si>
  <si>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</si>
  <si>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</si>
  <si>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</si>
  <si>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</si>
  <si>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</si>
  <si>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</si>
  <si>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</si>
  <si>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</si>
  <si>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</si>
  <si>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</si>
  <si>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</si>
  <si>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</si>
  <si>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</si>
  <si>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</si>
  <si>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</si>
  <si>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</si>
  <si>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</si>
  <si>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</si>
  <si>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</si>
  <si>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</si>
  <si>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</si>
  <si>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</si>
  <si>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</si>
  <si>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</si>
  <si>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</si>
  <si>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</si>
  <si>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</si>
  <si>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</si>
  <si>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</si>
  <si>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</si>
  <si>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</si>
  <si>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</si>
  <si>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</si>
  <si>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</si>
  <si>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</si>
  <si>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</si>
  <si>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</si>
  <si>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</si>
  <si>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</si>
  <si>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</si>
  <si>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</si>
  <si>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</si>
  <si>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</si>
  <si>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</si>
  <si>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</si>
  <si>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</si>
  <si>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</si>
  <si>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</si>
  <si>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</si>
  <si>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</si>
  <si>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</si>
  <si>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</si>
  <si>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</si>
  <si>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</si>
  <si>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</si>
  <si>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</si>
  <si>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</si>
  <si>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</si>
  <si>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</si>
  <si>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</si>
  <si>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</si>
  <si>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</si>
  <si>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</si>
  <si>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</si>
  <si>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</si>
  <si>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</si>
  <si>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</si>
  <si>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</si>
  <si>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</si>
  <si>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</si>
  <si>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</si>
  <si>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</si>
  <si>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</si>
  <si>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</si>
  <si>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</si>
  <si>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</si>
  <si>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</si>
  <si>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</si>
  <si>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</si>
  <si>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</si>
  <si>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</si>
  <si>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</si>
  <si>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</si>
  <si>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</si>
  <si>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</si>
  <si>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</si>
  <si>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</si>
  <si>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</si>
  <si>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</si>
  <si>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</si>
  <si>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</si>
  <si>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</si>
  <si>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</si>
  <si>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</si>
  <si>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</si>
  <si>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</si>
  <si>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</si>
  <si>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</si>
  <si>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</si>
  <si>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</si>
  <si>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</si>
  <si>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</si>
  <si>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</si>
  <si>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</si>
  <si>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</si>
  <si>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</si>
  <si>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</si>
  <si>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</si>
  <si>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</si>
  <si>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</si>
  <si>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</si>
  <si>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</si>
  <si>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</si>
  <si>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</si>
  <si>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</si>
  <si>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</si>
  <si>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</si>
  <si>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</si>
  <si>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</si>
  <si>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</si>
  <si>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</si>
  <si>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</si>
  <si>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</si>
  <si>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</si>
  <si>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</si>
  <si>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</si>
  <si>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</si>
  <si>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</si>
  <si>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</si>
  <si>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</si>
  <si>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</si>
  <si>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</si>
  <si>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</si>
  <si>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</si>
  <si>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</si>
  <si>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</si>
  <si>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</si>
  <si>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</si>
  <si>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</si>
  <si>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</si>
  <si>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</si>
  <si>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</si>
  <si>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</si>
  <si>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</si>
  <si>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</si>
  <si>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</si>
  <si>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</si>
  <si>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</si>
  <si>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</si>
  <si>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</si>
  <si>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</si>
  <si>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</si>
  <si>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</si>
  <si>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</si>
  <si>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</si>
  <si>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</si>
  <si>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</si>
  <si>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</si>
  <si>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</si>
  <si>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</si>
  <si>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</si>
  <si>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</si>
  <si>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</si>
  <si>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</si>
  <si>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</si>
  <si>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</si>
  <si>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</si>
  <si>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</si>
  <si>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</si>
  <si>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</si>
  <si>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</si>
  <si>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</si>
  <si>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</si>
  <si>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</si>
  <si>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</si>
  <si>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</si>
  <si>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</si>
  <si>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</si>
  <si>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</si>
  <si>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</si>
  <si>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</si>
  <si>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</si>
  <si>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</si>
  <si>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</si>
  <si>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</si>
  <si>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</si>
  <si>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</si>
  <si>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</si>
  <si>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</si>
  <si>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</si>
  <si>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</si>
  <si>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</si>
  <si>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</si>
  <si>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</si>
  <si>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</si>
  <si>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</si>
  <si>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</si>
  <si>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</si>
  <si>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</si>
  <si>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</si>
  <si>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</si>
  <si>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</si>
  <si>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</si>
  <si>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</si>
  <si>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</si>
  <si>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</si>
  <si>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</si>
  <si>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</si>
  <si>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</si>
  <si>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</si>
  <si>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</si>
  <si>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</si>
  <si>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</si>
  <si>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</si>
  <si>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</si>
  <si>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</si>
  <si>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</si>
  <si>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</si>
  <si>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</si>
  <si>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</si>
  <si>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</si>
  <si>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</si>
  <si>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</si>
  <si>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</si>
  <si>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</si>
  <si>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</si>
  <si>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</si>
  <si>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</si>
  <si>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</si>
  <si>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</si>
  <si>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</si>
  <si>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</si>
  <si>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</si>
  <si>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</si>
  <si>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</si>
  <si>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</si>
  <si>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</si>
  <si>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</si>
  <si>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</si>
  <si>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</si>
  <si>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</si>
  <si>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</si>
  <si>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</si>
  <si>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</si>
  <si>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</si>
  <si>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</si>
  <si>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</si>
  <si>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</si>
  <si>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</si>
  <si>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</si>
  <si>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</si>
  <si>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</si>
  <si>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</si>
  <si>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</si>
  <si>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</si>
  <si>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</si>
  <si>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</si>
  <si>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</si>
  <si>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</si>
  <si>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</si>
  <si>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</si>
  <si>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</si>
  <si>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</si>
  <si>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</si>
  <si>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</si>
  <si>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</si>
  <si>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</si>
  <si>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</si>
  <si>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</si>
  <si>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</si>
  <si>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</si>
  <si>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</si>
  <si>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</si>
  <si>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</si>
  <si>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</si>
  <si>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</si>
  <si>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</si>
  <si>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</si>
  <si>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</si>
  <si>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</si>
  <si>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</si>
  <si>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</si>
  <si>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</si>
  <si>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</si>
  <si>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</si>
  <si>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</si>
  <si>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</si>
  <si>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</si>
  <si>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</si>
  <si>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</si>
  <si>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</si>
  <si>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</si>
  <si>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</si>
  <si>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</si>
  <si>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</si>
  <si>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</si>
  <si>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</si>
  <si>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</si>
  <si>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</si>
  <si>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</si>
  <si>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</si>
  <si>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</si>
  <si>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</si>
  <si>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</si>
  <si>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</si>
  <si>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</si>
  <si>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</si>
  <si>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</si>
  <si>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</si>
  <si>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</si>
  <si>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</si>
  <si>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</si>
  <si>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</si>
  <si>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</si>
  <si>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</si>
  <si>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</si>
  <si>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</si>
  <si>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</si>
  <si>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</si>
  <si>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</si>
  <si>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</si>
  <si>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</si>
  <si>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</si>
  <si>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</si>
  <si>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</si>
  <si>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</si>
  <si>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</si>
  <si>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</si>
  <si>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</si>
  <si>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</si>
  <si>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</si>
  <si>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</si>
  <si>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</si>
  <si>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</si>
  <si>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</si>
  <si>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</si>
  <si>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</si>
  <si>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</si>
  <si>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</si>
  <si>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</si>
  <si>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</si>
  <si>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</si>
  <si>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</si>
  <si>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</si>
  <si>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</si>
  <si>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</si>
  <si>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</si>
  <si>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</si>
  <si>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</si>
  <si>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</si>
  <si>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</si>
  <si>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</si>
  <si>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</si>
  <si>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</si>
  <si>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</si>
  <si>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</si>
  <si>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</si>
  <si>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</si>
  <si>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</si>
  <si>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</si>
  <si>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</si>
  <si>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</si>
  <si>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</si>
  <si>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</si>
  <si>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</si>
  <si>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</si>
  <si>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</si>
  <si>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</si>
  <si>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</si>
  <si>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</si>
  <si>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</si>
  <si>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</si>
  <si>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</si>
  <si>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</si>
  <si>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</si>
  <si>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</si>
  <si>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</si>
  <si>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</si>
  <si>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</si>
  <si>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</si>
  <si>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</si>
  <si>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</si>
  <si>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</si>
  <si>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</si>
  <si>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</si>
  <si>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</si>
  <si>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</si>
  <si>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</si>
  <si>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</si>
  <si>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</si>
  <si>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</si>
  <si>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</si>
  <si>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</si>
  <si>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</si>
  <si>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</si>
  <si>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</si>
  <si>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</si>
  <si>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</si>
  <si>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</si>
  <si>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</si>
  <si>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</si>
  <si>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</si>
  <si>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</si>
  <si>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</si>
  <si>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</si>
  <si>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</si>
  <si>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</si>
  <si>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</si>
  <si>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</si>
  <si>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</si>
  <si>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</si>
  <si>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</si>
  <si>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</si>
  <si>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</si>
  <si>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</si>
  <si>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</si>
  <si>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</si>
  <si>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</si>
  <si>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</si>
  <si>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</si>
  <si>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</si>
  <si>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</si>
  <si>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</si>
  <si>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</si>
  <si>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</si>
  <si>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</si>
  <si>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</si>
  <si>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</si>
  <si>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</si>
  <si>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</si>
  <si>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</si>
  <si>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</si>
  <si>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</si>
  <si>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</si>
  <si>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</si>
  <si>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</si>
  <si>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</si>
  <si>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</si>
  <si>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</si>
  <si>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</si>
  <si>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</si>
  <si>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</si>
  <si>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</si>
  <si>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</si>
  <si>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</si>
  <si>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</si>
  <si>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</si>
  <si>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</si>
  <si>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</si>
  <si>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</si>
  <si>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</si>
  <si>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</si>
  <si>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</si>
  <si>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</si>
  <si>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</si>
  <si>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</si>
  <si>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</si>
  <si>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</si>
  <si>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</si>
  <si>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</si>
  <si>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</si>
  <si>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</si>
  <si>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</si>
  <si>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</si>
  <si>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</si>
  <si>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</si>
  <si>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</si>
  <si>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</si>
  <si>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</si>
  <si>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</si>
  <si>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</si>
  <si>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</si>
  <si>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</si>
  <si>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</si>
  <si>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</si>
  <si>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</si>
  <si>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</si>
  <si>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</si>
  <si>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</si>
  <si>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</si>
  <si>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</si>
  <si>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</si>
  <si>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</si>
  <si>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</si>
  <si>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</si>
  <si>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</si>
  <si>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</si>
  <si>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</si>
  <si>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</si>
  <si>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</si>
  <si>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</si>
  <si>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</si>
  <si>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</si>
  <si>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</si>
  <si>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</si>
  <si>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</si>
  <si>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</si>
  <si>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</si>
  <si>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</si>
  <si>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</si>
  <si>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</si>
  <si>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</si>
  <si>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</si>
  <si>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</si>
  <si>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</si>
  <si>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</si>
  <si>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</si>
  <si>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</si>
  <si>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</si>
  <si>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</si>
  <si>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</si>
  <si>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</si>
  <si>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</si>
  <si>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</si>
  <si>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</si>
  <si>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</si>
  <si>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</si>
  <si>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</si>
  <si>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</si>
  <si>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</si>
  <si>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</si>
  <si>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</si>
  <si>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</si>
  <si>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</si>
  <si>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</si>
  <si>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</si>
  <si>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</si>
  <si>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</si>
  <si>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</si>
  <si>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</si>
  <si>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</si>
  <si>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</si>
  <si>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</si>
  <si>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</si>
  <si>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</si>
  <si>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</si>
  <si>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</si>
  <si>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</si>
  <si>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</si>
  <si>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</si>
  <si>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</si>
  <si>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</si>
  <si>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</si>
  <si>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</si>
  <si>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</si>
  <si>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</si>
  <si>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</si>
  <si>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</si>
  <si>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</si>
  <si>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</si>
  <si>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</si>
  <si>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</si>
  <si>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</si>
  <si>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</si>
  <si>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</si>
  <si>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</si>
  <si>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</si>
  <si>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</si>
  <si>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</si>
  <si>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</si>
  <si>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</si>
  <si>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</si>
  <si>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</si>
  <si>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</si>
  <si>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</si>
  <si>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</si>
  <si>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</si>
  <si>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</si>
  <si>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</si>
  <si>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</si>
  <si>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</si>
  <si>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</si>
  <si>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</si>
  <si>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</si>
  <si>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</si>
  <si>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</si>
  <si>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</si>
  <si>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</si>
  <si>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</si>
  <si>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</si>
  <si>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</si>
  <si>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</si>
  <si>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</si>
  <si>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</si>
  <si>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</si>
  <si>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</si>
  <si>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</si>
  <si>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</si>
  <si>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</si>
  <si>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</si>
  <si>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</si>
  <si>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</si>
  <si>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</si>
  <si>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</si>
  <si>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</si>
  <si>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</si>
  <si>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</si>
  <si>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</si>
  <si>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</si>
  <si>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</si>
  <si>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</si>
  <si>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</si>
  <si>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</si>
  <si>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</si>
  <si>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</si>
  <si>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</si>
  <si>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</si>
  <si>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</si>
  <si>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</si>
  <si>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</si>
  <si>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</si>
  <si>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</si>
  <si>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</si>
  <si>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</si>
  <si>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</si>
  <si>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</si>
  <si>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</si>
  <si>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</si>
  <si>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</si>
  <si>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</si>
  <si>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</si>
  <si>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</si>
  <si>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</si>
  <si>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</si>
  <si>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</si>
  <si>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</si>
  <si>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</si>
  <si>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</si>
  <si>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</si>
  <si>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</si>
  <si>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</si>
  <si>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</si>
  <si>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</si>
  <si>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</si>
  <si>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</si>
  <si>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</si>
  <si>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</si>
  <si>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</si>
  <si>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</si>
  <si>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</si>
  <si>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</si>
  <si>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</si>
  <si>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</si>
  <si>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</si>
  <si>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</si>
  <si>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</si>
  <si>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</si>
  <si>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</si>
  <si>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</si>
  <si>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</si>
  <si>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</si>
  <si>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</si>
  <si>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</si>
  <si>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</si>
  <si>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</si>
  <si>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</si>
  <si>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</si>
  <si>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</si>
  <si>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</si>
  <si>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</si>
  <si>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</si>
  <si>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</si>
  <si>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</si>
  <si>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</si>
  <si>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</si>
  <si>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</si>
  <si>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</si>
  <si>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</si>
  <si>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</si>
  <si>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</si>
  <si>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</si>
  <si>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</si>
  <si>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</si>
  <si>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</si>
  <si>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</si>
  <si>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</si>
  <si>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</si>
  <si>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</si>
  <si>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</si>
  <si>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</si>
  <si>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</si>
  <si>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</si>
  <si>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</si>
  <si>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</si>
  <si>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</si>
  <si>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</si>
  <si>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</si>
  <si>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</si>
  <si>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</si>
  <si>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</si>
  <si>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</si>
  <si>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</si>
  <si>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</si>
  <si>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</si>
  <si>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</si>
  <si>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</si>
  <si>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</si>
  <si>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</si>
  <si>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</si>
  <si>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</si>
  <si>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</si>
  <si>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</si>
  <si>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</si>
  <si>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</si>
  <si>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</si>
  <si>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</si>
  <si>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</si>
  <si>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</si>
  <si>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</si>
  <si>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</si>
  <si>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</si>
  <si>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</si>
  <si>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</si>
  <si>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</si>
  <si>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</si>
  <si>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</si>
  <si>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</si>
  <si>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</si>
  <si>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</si>
  <si>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</si>
  <si>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</si>
  <si>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</si>
  <si>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</si>
  <si>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</si>
  <si>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</si>
  <si>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</si>
  <si>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</si>
  <si>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</si>
  <si>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</si>
  <si>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</si>
  <si>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</si>
  <si>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</si>
  <si>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</si>
  <si>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</si>
  <si>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</si>
  <si>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</si>
  <si>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</si>
  <si>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</si>
  <si>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</si>
  <si>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</si>
  <si>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</si>
  <si>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</si>
  <si>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</si>
  <si>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</si>
  <si>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</si>
  <si>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</si>
  <si>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</si>
  <si>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</si>
  <si>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</si>
  <si>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</si>
  <si>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</si>
  <si>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</si>
  <si>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</si>
  <si>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</si>
  <si>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</si>
  <si>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</si>
  <si>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</si>
  <si>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</si>
  <si>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</si>
  <si>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</si>
  <si>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</si>
  <si>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</si>
  <si>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</si>
  <si>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</si>
  <si>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</si>
  <si>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</si>
  <si>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</si>
  <si>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</si>
  <si>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</si>
  <si>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</si>
  <si>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</si>
  <si>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</si>
  <si>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</si>
  <si>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</si>
  <si>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</si>
  <si>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</si>
  <si>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</si>
  <si>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</si>
  <si>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</si>
  <si>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</si>
  <si>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</si>
  <si>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</si>
  <si>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</si>
  <si>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</si>
  <si>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</si>
  <si>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</si>
  <si>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</si>
  <si>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</si>
  <si>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</si>
  <si>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</si>
  <si>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</si>
  <si>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</si>
  <si>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</si>
  <si>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</si>
  <si>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</si>
  <si>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</si>
  <si>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</si>
  <si>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</si>
  <si>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</si>
  <si>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</si>
  <si>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</si>
  <si>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</si>
  <si>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</si>
  <si>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</si>
  <si>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</si>
  <si>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</si>
  <si>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</si>
  <si>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</si>
  <si>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</si>
  <si>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</si>
  <si>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</si>
  <si>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</si>
  <si>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</si>
  <si>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</si>
  <si>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</si>
  <si>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</si>
  <si>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</si>
  <si>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</si>
  <si>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</si>
  <si>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</si>
  <si>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</si>
  <si>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</si>
  <si>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</si>
  <si>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</si>
  <si>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</si>
  <si>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</si>
  <si>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</si>
  <si>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</si>
  <si>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</si>
  <si>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</si>
  <si>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</si>
  <si>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</si>
  <si>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</si>
  <si>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</si>
  <si>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</si>
  <si>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</si>
  <si>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</si>
  <si>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</si>
  <si>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</si>
  <si>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</si>
  <si>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</si>
  <si>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</si>
  <si>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</si>
  <si>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</si>
  <si>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</si>
  <si>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</si>
  <si>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</si>
  <si>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</si>
  <si>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</si>
  <si>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</si>
  <si>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</si>
  <si>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</si>
  <si>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</si>
  <si>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</si>
  <si>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</si>
  <si>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</si>
  <si>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</si>
  <si>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</si>
  <si>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</si>
  <si>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</si>
  <si>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</si>
  <si>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</si>
  <si>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</si>
  <si>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</si>
  <si>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</si>
  <si>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</si>
  <si>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</si>
  <si>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</si>
  <si>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</si>
  <si>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</si>
  <si>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</si>
  <si>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</si>
  <si>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</si>
  <si>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</si>
  <si>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</si>
  <si>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</si>
  <si>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</si>
  <si>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</si>
  <si>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</si>
  <si>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</si>
  <si>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</si>
  <si>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</si>
  <si>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</si>
  <si>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</si>
  <si>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</si>
  <si>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</si>
  <si>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</si>
  <si>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</si>
  <si>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</si>
  <si>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</si>
  <si>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</si>
  <si>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</si>
  <si>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</si>
  <si>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</si>
  <si>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</si>
  <si>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</si>
  <si>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</si>
  <si>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</si>
  <si>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</si>
  <si>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</si>
  <si>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</si>
  <si>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</si>
  <si>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</si>
  <si>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</si>
  <si>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</si>
  <si>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</si>
  <si>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</si>
  <si>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</si>
  <si>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</si>
  <si>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</si>
  <si>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</si>
  <si>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</si>
  <si>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</si>
  <si>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</si>
  <si>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</si>
  <si>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</si>
  <si>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</si>
  <si>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</si>
  <si>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</si>
  <si>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</si>
  <si>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</si>
  <si>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</si>
  <si>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</si>
  <si>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</si>
  <si>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</si>
  <si>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</si>
  <si>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</si>
  <si>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</si>
  <si>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</si>
  <si>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</si>
  <si>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</si>
  <si>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</si>
  <si>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</si>
  <si>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</si>
  <si>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</si>
  <si>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</si>
  <si>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</si>
  <si>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</si>
  <si>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</si>
  <si>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</si>
  <si>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</si>
  <si>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</si>
  <si>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</si>
  <si>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</si>
  <si>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</si>
  <si>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</si>
  <si>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</si>
  <si>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</si>
  <si>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</si>
  <si>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</si>
  <si>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</si>
  <si>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</si>
  <si>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</si>
  <si>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</si>
  <si>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</si>
  <si>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</si>
  <si>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</si>
  <si>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</si>
  <si>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</si>
  <si>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</si>
  <si>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</si>
  <si>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</si>
  <si>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</si>
  <si>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</si>
  <si>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</si>
  <si>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</si>
  <si>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</si>
  <si>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</si>
  <si>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</si>
  <si>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</si>
  <si>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</si>
  <si>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</si>
  <si>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</si>
  <si>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</si>
  <si>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</si>
  <si>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</si>
  <si>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</si>
  <si>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</si>
  <si>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</si>
  <si>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</si>
  <si>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</si>
  <si>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</si>
  <si>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</si>
  <si>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</si>
  <si>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</si>
  <si>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</si>
  <si>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</si>
  <si>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</si>
  <si>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</si>
  <si>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</si>
  <si>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</si>
  <si>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</si>
  <si>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</si>
  <si>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</si>
  <si>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</si>
  <si>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</si>
  <si>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</si>
  <si>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</si>
  <si>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</si>
  <si>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</si>
  <si>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</si>
  <si>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</si>
  <si>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</si>
  <si>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</si>
  <si>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</si>
  <si>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</si>
  <si>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</si>
  <si>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</si>
  <si>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</si>
  <si>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</si>
  <si>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</si>
  <si>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</si>
  <si>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</si>
  <si>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</si>
  <si>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</si>
  <si>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</si>
  <si>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</si>
  <si>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</si>
  <si>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</si>
  <si>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</si>
  <si>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</si>
  <si>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</si>
  <si>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</si>
  <si>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</si>
  <si>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</si>
  <si>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</si>
  <si>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</si>
  <si>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</si>
  <si>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</si>
  <si>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</si>
  <si>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</si>
  <si>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</si>
  <si>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</si>
  <si>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</si>
  <si>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</si>
  <si>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</si>
  <si>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</si>
  <si>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</si>
  <si>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</si>
  <si>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</si>
  <si>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</si>
  <si>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</si>
  <si>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</si>
  <si>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</si>
  <si>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</si>
  <si>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</si>
  <si>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</si>
  <si>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</si>
  <si>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</si>
  <si>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</si>
  <si>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</si>
  <si>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</si>
  <si>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</si>
  <si>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</si>
  <si>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</si>
  <si>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</si>
  <si>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</si>
  <si>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</si>
  <si>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</si>
  <si>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</si>
  <si>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</si>
  <si>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</si>
  <si>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</si>
  <si>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</si>
  <si>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</si>
  <si>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</si>
  <si>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</si>
  <si>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</si>
  <si>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</si>
  <si>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</si>
  <si>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</si>
  <si>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</si>
  <si>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</si>
  <si>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</si>
  <si>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</si>
  <si>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</si>
  <si>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</si>
  <si>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</si>
  <si>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</si>
  <si>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</si>
  <si>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</si>
  <si>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</si>
  <si>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</si>
  <si>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</si>
  <si>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</si>
  <si>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</si>
  <si>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</si>
  <si>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</si>
  <si>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</si>
  <si>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</si>
  <si>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</si>
  <si>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</si>
  <si>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</si>
  <si>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</si>
  <si>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</si>
  <si>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</si>
  <si>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</si>
  <si>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</si>
  <si>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</si>
  <si>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</si>
  <si>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</si>
  <si>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</si>
  <si>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</si>
  <si>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</si>
  <si>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</si>
  <si>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</si>
  <si>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</si>
  <si>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</si>
  <si>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</si>
  <si>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</si>
  <si>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</si>
  <si>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</si>
  <si>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</si>
  <si>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</si>
  <si>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</si>
  <si>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</si>
  <si>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</si>
  <si>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</si>
  <si>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</si>
  <si>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</si>
  <si>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</si>
  <si>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</si>
  <si>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</si>
  <si>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</si>
  <si>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</si>
  <si>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</si>
  <si>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</si>
  <si>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</si>
  <si>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</si>
  <si>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</si>
  <si>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</si>
  <si>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</si>
  <si>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</si>
  <si>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</si>
  <si>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</si>
  <si>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</si>
  <si>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</si>
  <si>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</si>
  <si>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</si>
  <si>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</si>
  <si>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</si>
  <si>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</si>
  <si>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</si>
  <si>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</si>
  <si>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</si>
  <si>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</si>
  <si>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</si>
  <si>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</si>
  <si>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</si>
  <si>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</si>
  <si>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</si>
  <si>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</si>
  <si>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</si>
  <si>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</si>
  <si>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</si>
  <si>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</si>
  <si>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</si>
  <si>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</si>
  <si>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</si>
  <si>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</si>
  <si>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</si>
  <si>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</si>
  <si>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</si>
  <si>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</si>
  <si>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</si>
  <si>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</si>
  <si>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</si>
  <si>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</si>
  <si>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</si>
  <si>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</si>
  <si>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</si>
  <si>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</si>
  <si>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</si>
  <si>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</si>
  <si>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</si>
  <si>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</si>
  <si>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</si>
  <si>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</si>
  <si>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</si>
  <si>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</si>
  <si>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</si>
  <si>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</si>
  <si>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</si>
  <si>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</si>
  <si>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</si>
  <si>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</si>
  <si>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</si>
  <si>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</si>
  <si>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</si>
  <si>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</si>
  <si>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</si>
  <si>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</si>
  <si>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</si>
  <si>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</si>
  <si>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</si>
  <si>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</si>
  <si>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</si>
  <si>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</si>
  <si>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</si>
  <si>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</si>
  <si>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</si>
  <si>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</si>
  <si>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</si>
  <si>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</si>
  <si>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</si>
  <si>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</si>
  <si>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</si>
  <si>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</si>
  <si>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</si>
  <si>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</si>
  <si>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</si>
  <si>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</si>
  <si>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</si>
  <si>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</si>
  <si>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</si>
  <si>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</si>
  <si>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</si>
  <si>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</si>
  <si>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</si>
  <si>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</si>
  <si>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</si>
  <si>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</si>
  <si>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</si>
  <si>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</si>
  <si>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</si>
  <si>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</si>
  <si>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</si>
  <si>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</si>
  <si>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</si>
  <si>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</si>
  <si>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</si>
  <si>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</si>
  <si>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</si>
  <si>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</si>
  <si>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</si>
  <si>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</si>
  <si>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</si>
  <si>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</si>
  <si>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</si>
  <si>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</si>
  <si>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</si>
  <si>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</si>
  <si>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</si>
  <si>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</si>
  <si>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</si>
  <si>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</si>
  <si>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</si>
  <si>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</si>
  <si>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</si>
  <si>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</si>
  <si>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</si>
  <si>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</si>
  <si>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</si>
  <si>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</si>
  <si>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</si>
  <si>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</si>
  <si>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</si>
  <si>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</si>
  <si>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</si>
  <si>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</si>
  <si>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</si>
  <si>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</si>
  <si>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</si>
  <si>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</si>
  <si>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</si>
  <si>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</si>
  <si>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</si>
  <si>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</si>
  <si>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</si>
  <si>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</si>
  <si>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</si>
  <si>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</si>
  <si>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</si>
  <si>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</si>
  <si>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</si>
  <si>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</si>
  <si>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</si>
  <si>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</si>
  <si>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</si>
  <si>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</si>
  <si>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</si>
  <si>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</si>
  <si>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</si>
  <si>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</si>
  <si>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</si>
  <si>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</si>
  <si>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</si>
  <si>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</si>
  <si>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</si>
  <si>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</si>
  <si>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</si>
  <si>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</si>
  <si>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</si>
  <si>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</si>
  <si>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</si>
  <si>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</si>
  <si>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</si>
  <si>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</si>
  <si>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</si>
  <si>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</si>
  <si>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</si>
  <si>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</si>
  <si>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</si>
  <si>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</si>
  <si>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</si>
  <si>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</si>
  <si>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</si>
  <si>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</si>
  <si>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</si>
  <si>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</si>
  <si>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</si>
  <si>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</si>
  <si>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</si>
  <si>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</si>
  <si>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</si>
  <si>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</si>
  <si>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</si>
  <si>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</si>
  <si>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</si>
  <si>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</si>
  <si>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</si>
  <si>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</si>
  <si>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</si>
  <si>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</si>
  <si>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</si>
  <si>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</si>
  <si>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</si>
  <si>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</si>
  <si>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</si>
  <si>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</si>
  <si>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</si>
  <si>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</si>
  <si>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</si>
  <si>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</si>
  <si>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</si>
  <si>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</si>
  <si>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</si>
  <si>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</si>
  <si>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</si>
  <si>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</si>
  <si>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</si>
  <si>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</si>
  <si>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</si>
  <si>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</si>
  <si>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</si>
  <si>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</si>
  <si>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</si>
  <si>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</si>
  <si>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</si>
  <si>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</si>
  <si>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</si>
  <si>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</si>
  <si>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</si>
  <si>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</si>
  <si>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</si>
  <si>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</si>
  <si>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</si>
  <si>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</si>
  <si>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</si>
  <si>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</si>
  <si>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</si>
  <si>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</si>
  <si>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</si>
  <si>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</si>
  <si>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</si>
  <si>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</si>
  <si>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</si>
  <si>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</si>
  <si>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</si>
  <si>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</si>
  <si>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</si>
  <si>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</si>
  <si>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</si>
  <si>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</si>
  <si>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</si>
  <si>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</si>
  <si>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</si>
  <si>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</si>
  <si>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</si>
  <si>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</si>
  <si>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</si>
  <si>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</si>
  <si>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</si>
  <si>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</si>
  <si>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</si>
  <si>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</si>
  <si>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</si>
  <si>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</si>
  <si>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</si>
  <si>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</si>
  <si>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</si>
  <si>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</si>
  <si>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</si>
  <si>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</si>
  <si>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</si>
  <si>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</si>
  <si>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</si>
  <si>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</si>
  <si>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</si>
  <si>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</si>
  <si>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</si>
  <si>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</si>
  <si>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</si>
  <si>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</si>
  <si>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</si>
  <si>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</si>
  <si>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</si>
  <si>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</si>
  <si>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</si>
  <si>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</si>
  <si>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</si>
  <si>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</si>
  <si>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</si>
  <si>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</si>
  <si>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</si>
  <si>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</si>
  <si>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</si>
  <si>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</si>
  <si>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</si>
  <si>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</si>
  <si>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</si>
  <si>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</si>
  <si>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</si>
  <si>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</si>
  <si>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</si>
  <si>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</si>
  <si>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</si>
  <si>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</si>
  <si>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</si>
  <si>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</si>
  <si>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</si>
  <si>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</si>
  <si>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</si>
  <si>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</si>
  <si>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</si>
  <si>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</si>
  <si>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</si>
  <si>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</si>
  <si>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</si>
  <si>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</si>
  <si>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</si>
  <si>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</si>
  <si>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</si>
  <si>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</si>
  <si>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</si>
  <si>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</si>
  <si>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</si>
  <si>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</si>
  <si>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</si>
  <si>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</si>
  <si>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</si>
  <si>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</si>
  <si>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</si>
  <si>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</si>
  <si>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</si>
  <si>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</si>
  <si>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</si>
  <si>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</si>
  <si>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</si>
  <si>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</si>
  <si>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</si>
  <si>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</si>
  <si>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</si>
  <si>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</si>
  <si>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</si>
  <si>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</si>
  <si>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</si>
  <si>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</si>
  <si>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</si>
  <si>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</si>
  <si>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</si>
  <si>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</si>
  <si>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</si>
  <si>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</si>
  <si>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</si>
  <si>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</si>
  <si>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</si>
  <si>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</si>
  <si>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</si>
  <si>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</si>
  <si>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</si>
  <si>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</si>
  <si>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</si>
  <si>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</si>
  <si>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</si>
  <si>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</si>
  <si>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</si>
  <si>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</si>
  <si>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</si>
  <si>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</si>
  <si>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</si>
  <si>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</si>
  <si>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</si>
  <si>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</si>
  <si>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</si>
  <si>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</si>
  <si>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</si>
  <si>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</si>
  <si>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</si>
  <si>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</si>
  <si>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</si>
  <si>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</si>
  <si>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</si>
  <si>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</si>
  <si>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</si>
  <si>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</si>
  <si>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</si>
  <si>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</si>
  <si>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</si>
  <si>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</si>
  <si>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</si>
  <si>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</si>
  <si>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</si>
  <si>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</si>
  <si>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</si>
  <si>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</si>
  <si>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</si>
  <si>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</si>
  <si>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</si>
  <si>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</si>
  <si>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</si>
  <si>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</si>
  <si>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</si>
  <si>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</si>
  <si>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</si>
  <si>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</si>
  <si>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</si>
  <si>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</si>
  <si>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</si>
  <si>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</si>
  <si>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</si>
  <si>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</si>
  <si>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</si>
  <si>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</si>
  <si>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</si>
  <si>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</si>
  <si>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</si>
  <si>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</si>
  <si>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</si>
  <si>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</si>
  <si>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</si>
  <si>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</si>
  <si>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</si>
  <si>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</si>
  <si>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</si>
  <si>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</si>
  <si>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</si>
  <si>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</si>
  <si>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</si>
  <si>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</si>
  <si>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</si>
  <si>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</si>
  <si>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</si>
  <si>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</si>
  <si>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</si>
  <si>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</si>
  <si>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</si>
  <si>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</si>
  <si>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</si>
  <si>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</si>
  <si>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</si>
  <si>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</si>
  <si>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</si>
  <si>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</si>
  <si>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</si>
  <si>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</si>
  <si>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</si>
  <si>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</si>
  <si>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</si>
  <si>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</si>
  <si>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</si>
  <si>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</si>
  <si>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</si>
  <si>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</si>
  <si>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</si>
  <si>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</si>
  <si>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</si>
  <si>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</si>
  <si>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</si>
  <si>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</si>
  <si>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</si>
  <si>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</si>
  <si>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</si>
  <si>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</si>
  <si>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</si>
  <si>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</si>
  <si>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</si>
  <si>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</si>
  <si>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</si>
  <si>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</si>
  <si>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</si>
  <si>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</si>
  <si>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</si>
  <si>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</si>
  <si>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</si>
  <si>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</si>
  <si>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</si>
  <si>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</si>
  <si>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</si>
  <si>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</si>
  <si>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</si>
  <si>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</si>
  <si>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</si>
  <si>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</si>
  <si>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</si>
  <si>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</si>
  <si>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</si>
  <si>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</si>
  <si>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</si>
  <si>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</si>
  <si>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</si>
  <si>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</si>
  <si>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</si>
  <si>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</si>
  <si>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</si>
  <si>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</si>
  <si>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</si>
  <si>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</si>
  <si>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</si>
  <si>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</si>
  <si>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</si>
  <si>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</si>
  <si>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</si>
  <si>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</si>
  <si>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</si>
  <si>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</si>
  <si>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</si>
  <si>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</si>
  <si>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</si>
  <si>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</si>
  <si>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</si>
  <si>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</si>
  <si>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</si>
  <si>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</si>
  <si>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</si>
  <si>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</si>
  <si>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</si>
  <si>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</si>
  <si>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</si>
  <si>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</si>
  <si>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</si>
  <si>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</si>
  <si>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</si>
  <si>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</si>
  <si>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</si>
  <si>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</si>
  <si>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</si>
  <si>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</si>
  <si>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</si>
  <si>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</si>
  <si>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</si>
  <si>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</si>
  <si>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</si>
  <si>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</si>
  <si>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</si>
  <si>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</si>
  <si>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</si>
  <si>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</si>
  <si>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</si>
  <si>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</si>
  <si>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</si>
  <si>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</si>
  <si>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</si>
  <si>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</si>
  <si>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</si>
  <si>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</si>
  <si>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</si>
  <si>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</si>
  <si>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</si>
  <si>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</si>
  <si>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</si>
  <si>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</si>
  <si>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</si>
  <si>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</si>
  <si>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</si>
  <si>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</si>
  <si>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</si>
  <si>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</si>
  <si>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</si>
  <si>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</si>
  <si>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</si>
  <si>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</si>
  <si>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</si>
  <si>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</si>
  <si>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</si>
  <si>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</si>
  <si>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</si>
  <si>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</si>
  <si>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</si>
  <si>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</si>
  <si>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</si>
  <si>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</si>
  <si>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</si>
  <si>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</si>
  <si>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</si>
  <si>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</si>
  <si>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</si>
  <si>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</si>
  <si>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</si>
  <si>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</si>
  <si>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</si>
  <si>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</si>
  <si>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</si>
  <si>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</si>
  <si>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</si>
  <si>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</si>
  <si>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</si>
  <si>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</si>
  <si>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</si>
  <si>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</si>
  <si>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</si>
  <si>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</si>
  <si>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</si>
  <si>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</si>
  <si>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</si>
  <si>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</si>
  <si>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</si>
  <si>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</si>
  <si>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</si>
  <si>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</si>
  <si>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</si>
  <si>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</si>
  <si>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</si>
  <si>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</si>
  <si>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</si>
  <si>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</si>
  <si>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</si>
  <si>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</si>
  <si>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</si>
  <si>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</si>
  <si>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</si>
  <si>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</si>
  <si>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</si>
  <si>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</si>
  <si>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</si>
  <si>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</si>
  <si>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</si>
  <si>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</si>
  <si>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</si>
  <si>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</si>
  <si>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</si>
  <si>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</si>
  <si>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</si>
  <si>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</si>
  <si>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</si>
  <si>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</si>
  <si>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</si>
  <si>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</si>
  <si>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</si>
  <si>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</si>
  <si>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</si>
  <si>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</si>
  <si>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</si>
  <si>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</si>
  <si>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</si>
  <si>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</si>
  <si>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</si>
  <si>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</si>
  <si>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</si>
  <si>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</si>
  <si>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</si>
  <si>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</si>
  <si>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</si>
  <si>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</si>
  <si>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</si>
  <si>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</si>
  <si>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</si>
  <si>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</si>
  <si>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</si>
  <si>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</si>
  <si>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</si>
  <si>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</si>
  <si>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</si>
  <si>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</si>
  <si>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</si>
  <si>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</si>
  <si>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</si>
  <si>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</si>
  <si>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</si>
  <si>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</si>
  <si>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</si>
  <si>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</si>
  <si>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</si>
  <si>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</si>
  <si>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</si>
  <si>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</si>
  <si>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</si>
  <si>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</si>
  <si>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</si>
  <si>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</si>
  <si>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</si>
  <si>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</si>
  <si>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</si>
  <si>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</si>
  <si>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</si>
  <si>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</si>
  <si>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</si>
  <si>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</si>
  <si>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</si>
  <si>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</si>
  <si>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</si>
  <si>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</si>
  <si>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</si>
  <si>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</si>
  <si>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</si>
  <si>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</si>
  <si>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</si>
  <si>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</si>
  <si>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</si>
  <si>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</si>
  <si>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</si>
  <si>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</si>
  <si>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</si>
  <si>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</si>
  <si>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</si>
  <si>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</si>
  <si>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</si>
  <si>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</si>
  <si>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</si>
  <si>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</si>
  <si>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</si>
  <si>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</si>
  <si>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</si>
  <si>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</si>
  <si>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</si>
  <si>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</si>
  <si>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</si>
  <si>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</si>
  <si>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</si>
  <si>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</si>
  <si>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</si>
  <si>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</si>
  <si>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</si>
  <si>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</si>
  <si>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</si>
  <si>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</si>
  <si>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</si>
  <si>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</si>
  <si>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</si>
  <si>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</si>
  <si>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</si>
  <si>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</si>
  <si>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</si>
  <si>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</si>
  <si>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</si>
  <si>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</si>
  <si>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</si>
  <si>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</si>
  <si>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</si>
  <si>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</si>
  <si>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</si>
  <si>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</si>
  <si>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</si>
  <si>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</si>
  <si>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</si>
  <si>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</si>
  <si>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</si>
  <si>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</si>
  <si>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</si>
  <si>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</si>
  <si>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</si>
  <si>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</si>
  <si>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</si>
  <si>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</si>
  <si>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</si>
  <si>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</si>
  <si>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</si>
  <si>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</si>
  <si>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</si>
  <si>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</si>
  <si>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</si>
  <si>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</si>
  <si>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</si>
  <si>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</si>
  <si>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</si>
  <si>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</si>
  <si>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</si>
  <si>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</si>
  <si>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</si>
  <si>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</si>
  <si>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</si>
  <si>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</si>
  <si>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</si>
  <si>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</si>
  <si>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</si>
  <si>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</si>
  <si>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</si>
  <si>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</si>
  <si>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</si>
  <si>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</si>
  <si>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</si>
  <si>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</si>
  <si>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</si>
  <si>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</si>
  <si>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</si>
  <si>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</si>
  <si>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</si>
  <si>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</si>
  <si>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</si>
  <si>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</si>
  <si>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</si>
  <si>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</si>
  <si>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</si>
  <si>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</si>
  <si>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</si>
  <si>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</si>
  <si>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</si>
  <si>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</si>
  <si>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</si>
  <si>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</si>
  <si>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</si>
  <si>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</si>
  <si>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</si>
  <si>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</si>
  <si>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</si>
  <si>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</si>
  <si>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</si>
  <si>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</si>
  <si>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</si>
  <si>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</si>
  <si>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</si>
  <si>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</si>
  <si>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</si>
  <si>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</si>
  <si>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</si>
  <si>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</si>
  <si>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</si>
  <si>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</si>
  <si>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</si>
  <si>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</si>
  <si>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</si>
  <si>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</si>
  <si>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</si>
  <si>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</si>
  <si>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</si>
  <si>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</si>
  <si>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</si>
  <si>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</si>
  <si>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</si>
  <si>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</si>
  <si>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</si>
  <si>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</si>
  <si>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</si>
  <si>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</si>
  <si>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</si>
  <si>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</si>
  <si>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</si>
  <si>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</si>
  <si>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</si>
  <si>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</si>
  <si>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</si>
  <si>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</si>
  <si>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</si>
  <si>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</si>
  <si>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</si>
  <si>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</si>
  <si>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</si>
  <si>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</si>
  <si>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</si>
  <si>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</si>
  <si>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</si>
  <si>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</si>
  <si>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</si>
  <si>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</si>
  <si>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</si>
  <si>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</si>
  <si>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</si>
  <si>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</si>
  <si>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</si>
  <si>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</si>
  <si>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</si>
  <si>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</si>
  <si>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</si>
  <si>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</si>
  <si>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</si>
  <si>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</si>
  <si>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</si>
  <si>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</si>
  <si>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</si>
  <si>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</si>
  <si>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</si>
  <si>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</si>
  <si>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</si>
  <si>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</si>
  <si>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</si>
  <si>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</si>
  <si>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</si>
  <si>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</si>
  <si>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</si>
  <si>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</si>
  <si>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</si>
  <si>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</si>
  <si>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</si>
  <si>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</si>
  <si>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</si>
  <si>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</si>
  <si>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</si>
  <si>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</si>
  <si>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</si>
  <si>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</si>
  <si>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</si>
  <si>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</si>
  <si>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</si>
  <si>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</si>
  <si>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</si>
  <si>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</si>
  <si>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</si>
  <si>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</si>
  <si>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</si>
  <si>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</si>
  <si>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</si>
  <si>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</si>
  <si>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</si>
  <si>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</si>
  <si>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</si>
  <si>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</si>
  <si>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</si>
  <si>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</si>
  <si>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</si>
  <si>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</si>
  <si>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</si>
  <si>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</si>
  <si>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</si>
  <si>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</si>
  <si>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</si>
  <si>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</si>
  <si>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</si>
  <si>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</si>
  <si>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</si>
  <si>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</si>
  <si>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</si>
  <si>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</si>
  <si>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</si>
  <si>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</si>
  <si>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</si>
  <si>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</si>
  <si>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</si>
  <si>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</si>
  <si>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</si>
  <si>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</si>
  <si>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</si>
  <si>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</si>
  <si>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</si>
  <si>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</si>
  <si>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</si>
  <si>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</si>
  <si>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</si>
  <si>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</si>
  <si>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</si>
  <si>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</si>
  <si>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</si>
  <si>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</si>
  <si>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</si>
  <si>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</si>
  <si>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</si>
  <si>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</si>
  <si>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</si>
  <si>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</si>
  <si>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</si>
  <si>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</si>
  <si>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</si>
  <si>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</si>
  <si>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</si>
  <si>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</si>
  <si>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</si>
  <si>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</si>
  <si>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</si>
  <si>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</si>
  <si>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</si>
  <si>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</si>
  <si>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</si>
  <si>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</si>
  <si>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</si>
  <si>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</si>
  <si>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</si>
  <si>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</si>
  <si>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</si>
  <si>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</si>
  <si>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</si>
  <si>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</si>
  <si>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</si>
  <si>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</si>
  <si>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</si>
  <si>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</si>
  <si>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</si>
  <si>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</si>
  <si>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</si>
  <si>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</si>
  <si>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</si>
  <si>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</si>
  <si>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</si>
  <si>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</si>
  <si>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</si>
  <si>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</si>
  <si>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</si>
  <si>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</si>
  <si>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</si>
  <si>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</si>
  <si>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</si>
  <si>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</si>
  <si>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</si>
  <si>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</si>
  <si>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</si>
  <si>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</si>
  <si>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</si>
  <si>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</si>
  <si>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</si>
  <si>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</si>
  <si>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</si>
  <si>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</si>
  <si>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</si>
  <si>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</si>
  <si>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</si>
  <si>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</si>
  <si>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</si>
  <si>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</si>
  <si>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</si>
  <si>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</si>
  <si>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</si>
  <si>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</si>
  <si>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</si>
  <si>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</si>
  <si>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</si>
  <si>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</si>
  <si>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</si>
  <si>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</si>
  <si>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</si>
  <si>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</si>
  <si>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</si>
  <si>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</si>
  <si>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</si>
  <si>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</si>
  <si>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</si>
  <si>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</si>
  <si>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</si>
  <si>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</si>
  <si>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</si>
  <si>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</si>
  <si>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</si>
  <si>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</si>
  <si>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</si>
  <si>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</si>
  <si>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</si>
  <si>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</si>
  <si>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</si>
  <si>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</si>
  <si>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</si>
  <si>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</si>
  <si>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</si>
  <si>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</si>
  <si>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</si>
  <si>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</si>
  <si>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</si>
  <si>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</si>
  <si>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</si>
  <si>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</si>
  <si>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</si>
  <si>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</si>
  <si>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</si>
  <si>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</si>
  <si>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</si>
  <si>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</si>
  <si>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</si>
  <si>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</si>
  <si>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</si>
  <si>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</si>
  <si>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</si>
  <si>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</si>
  <si>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</si>
  <si>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</si>
  <si>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</si>
  <si>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</si>
  <si>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</si>
  <si>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</si>
  <si>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</si>
  <si>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</si>
  <si>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</si>
  <si>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</si>
  <si>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</si>
  <si>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</si>
  <si>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</si>
  <si>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</si>
  <si>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</si>
  <si>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</si>
  <si>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</si>
  <si>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</si>
  <si>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</si>
  <si>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</si>
  <si>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</si>
  <si>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</si>
  <si>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</si>
  <si>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</si>
  <si>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</si>
  <si>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</si>
  <si>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</si>
  <si>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</si>
  <si>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</si>
  <si>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</si>
  <si>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</si>
  <si>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</si>
  <si>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</si>
  <si>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</si>
  <si>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</si>
  <si>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</si>
  <si>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</si>
  <si>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</si>
  <si>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</si>
  <si>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</si>
  <si>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</si>
  <si>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</si>
  <si>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</si>
  <si>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</si>
  <si>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</si>
  <si>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</si>
  <si>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</si>
  <si>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</si>
  <si>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</si>
  <si>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</si>
  <si>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</si>
  <si>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</si>
  <si>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</si>
  <si>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</si>
  <si>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</si>
  <si>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</si>
  <si>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</si>
  <si>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</si>
  <si>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</si>
  <si>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</si>
  <si>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</si>
  <si>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</si>
  <si>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</si>
  <si>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</si>
  <si>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</si>
  <si>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</si>
  <si>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</si>
  <si>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</si>
  <si>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</si>
  <si>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</si>
  <si>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</si>
  <si>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</si>
  <si>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</si>
  <si>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</si>
  <si>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</si>
  <si>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</si>
  <si>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</si>
  <si>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</si>
  <si>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</si>
  <si>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</si>
  <si>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</si>
  <si>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</si>
  <si>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</si>
  <si>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</si>
  <si>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</si>
  <si>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</si>
  <si>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</si>
  <si>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</si>
  <si>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</si>
  <si>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</si>
  <si>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</si>
  <si>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</si>
  <si>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</si>
  <si>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</si>
  <si>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</si>
  <si>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</si>
  <si>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</si>
  <si>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</si>
  <si>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</si>
  <si>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</si>
  <si>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</si>
  <si>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</si>
  <si>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</si>
  <si>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</si>
  <si>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</si>
  <si>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</si>
  <si>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</si>
  <si>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</si>
  <si>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</si>
  <si>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</si>
  <si>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</si>
  <si>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</si>
  <si>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</si>
  <si>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</si>
  <si>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</si>
  <si>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</si>
  <si>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</si>
  <si>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</si>
  <si>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</si>
  <si>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</si>
  <si>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</si>
  <si>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</si>
  <si>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</si>
  <si>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</si>
  <si>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</si>
  <si>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</si>
  <si>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</si>
  <si>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</si>
  <si>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</si>
  <si>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</si>
  <si>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</si>
  <si>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</si>
  <si>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</si>
  <si>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</si>
  <si>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</si>
  <si>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</si>
  <si>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</si>
  <si>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</si>
  <si>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</si>
  <si>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</si>
  <si>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</si>
  <si>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</si>
  <si>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</si>
  <si>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</si>
  <si>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</si>
  <si>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</si>
  <si>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</si>
  <si>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</si>
  <si>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</si>
  <si>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</si>
  <si>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</si>
  <si>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</si>
  <si>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</si>
  <si>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</si>
  <si>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</si>
  <si>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</si>
  <si>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</si>
  <si>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</si>
  <si>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</si>
  <si>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</si>
  <si>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</si>
  <si>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</si>
  <si>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</si>
  <si>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</si>
  <si>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</si>
  <si>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</si>
  <si>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</si>
  <si>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</si>
  <si>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</si>
  <si>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</si>
  <si>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</si>
  <si>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</si>
  <si>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</si>
  <si>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</si>
  <si>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</si>
  <si>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</si>
  <si>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</si>
  <si>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</si>
  <si>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</si>
  <si>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</si>
  <si>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</si>
  <si>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</si>
  <si>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</si>
  <si>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</si>
  <si>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</si>
  <si>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</si>
  <si>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</si>
  <si>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</si>
  <si>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</si>
  <si>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</si>
  <si>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</si>
  <si>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</si>
  <si>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</si>
  <si>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</si>
  <si>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</si>
  <si>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</si>
  <si>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</si>
  <si>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</si>
  <si>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</si>
  <si>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</si>
  <si>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</si>
  <si>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</si>
  <si>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</si>
  <si>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</si>
  <si>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</si>
  <si>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</si>
  <si>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</si>
  <si>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</si>
  <si>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</si>
  <si>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</si>
  <si>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</si>
  <si>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</si>
  <si>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</si>
  <si>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</si>
  <si>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</si>
  <si>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</si>
  <si>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</si>
  <si>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</si>
  <si>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</si>
  <si>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</si>
  <si>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</si>
  <si>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</si>
  <si>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</si>
  <si>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</si>
  <si>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</si>
  <si>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</si>
  <si>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</si>
  <si>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</si>
  <si>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</si>
  <si>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</si>
  <si>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</si>
  <si>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</si>
  <si>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</si>
  <si>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</si>
  <si>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</si>
  <si>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</si>
  <si>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</si>
  <si>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</si>
  <si>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</si>
  <si>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</si>
  <si>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</si>
  <si>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</si>
  <si>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</si>
  <si>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</si>
  <si>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</si>
  <si>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</si>
  <si>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</si>
  <si>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</si>
  <si>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</si>
  <si>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</si>
  <si>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</si>
  <si>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</si>
  <si>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</si>
  <si>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</si>
  <si>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</si>
  <si>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</si>
  <si>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</si>
  <si>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</si>
  <si>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</si>
  <si>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</si>
  <si>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</si>
  <si>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</si>
  <si>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</si>
  <si>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</si>
  <si>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</si>
  <si>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</si>
  <si>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</si>
  <si>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</si>
  <si>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</si>
  <si>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</si>
  <si>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</si>
  <si>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</si>
  <si>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</si>
  <si>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</si>
  <si>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</si>
  <si>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</si>
  <si>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</si>
  <si>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</si>
  <si>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</si>
  <si>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</si>
  <si>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</si>
  <si>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</si>
  <si>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</si>
  <si>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</si>
  <si>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</si>
  <si>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</si>
  <si>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</si>
  <si>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</si>
  <si>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</si>
  <si>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</si>
  <si>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</si>
  <si>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</si>
  <si>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</si>
  <si>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</si>
  <si>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</si>
  <si>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</si>
  <si>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</si>
  <si>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</si>
  <si>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</si>
  <si>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</si>
  <si>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</si>
  <si>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</si>
  <si>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</si>
  <si>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</si>
  <si>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</si>
  <si>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</si>
  <si>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</si>
  <si>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</si>
  <si>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</si>
  <si>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</si>
  <si>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</si>
  <si>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</si>
  <si>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</si>
  <si>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</si>
  <si>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</si>
  <si>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</si>
  <si>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</si>
  <si>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</si>
  <si>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</si>
  <si>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</si>
  <si>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</si>
  <si>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</si>
  <si>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</si>
  <si>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</si>
  <si>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</si>
  <si>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</si>
  <si>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</si>
  <si>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</si>
  <si>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</si>
  <si>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</si>
  <si>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</si>
  <si>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</si>
  <si>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</si>
  <si>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</si>
  <si>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</si>
  <si>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</si>
  <si>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</si>
  <si>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</si>
  <si>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</si>
  <si>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</si>
  <si>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</si>
  <si>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</si>
  <si>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</si>
  <si>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</si>
  <si>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</si>
  <si>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</si>
  <si>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</si>
  <si>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</si>
  <si>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</si>
  <si>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</si>
  <si>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</si>
  <si>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</si>
  <si>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</si>
  <si>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</si>
  <si>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</si>
  <si>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</si>
  <si>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</si>
  <si>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</si>
  <si>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</si>
  <si>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</si>
  <si>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</si>
  <si>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</si>
  <si>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</si>
  <si>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</si>
  <si>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</si>
  <si>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</si>
  <si>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</si>
  <si>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</si>
  <si>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</si>
  <si>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</si>
  <si>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</si>
  <si>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</si>
  <si>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</si>
  <si>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</si>
  <si>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</si>
  <si>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</si>
  <si>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</si>
  <si>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</si>
  <si>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</si>
  <si>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</si>
  <si>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</si>
  <si>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</si>
  <si>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</si>
  <si>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</si>
  <si>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</si>
  <si>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</si>
  <si>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</si>
  <si>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</si>
  <si>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</si>
  <si>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</si>
  <si>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</si>
  <si>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</si>
  <si>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</si>
  <si>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</si>
  <si>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</si>
  <si>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</si>
  <si>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</si>
  <si>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</si>
  <si>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</si>
  <si>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</si>
  <si>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</si>
  <si>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</si>
  <si>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</si>
  <si>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</si>
  <si>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</si>
  <si>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</si>
  <si>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</si>
  <si>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</si>
  <si>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</si>
  <si>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</si>
  <si>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</si>
  <si>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</si>
  <si>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</si>
  <si>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</si>
  <si>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</si>
  <si>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</si>
  <si>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</si>
  <si>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</si>
  <si>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</si>
  <si>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</si>
  <si>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</si>
  <si>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</si>
  <si>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</si>
  <si>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</si>
  <si>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</si>
  <si>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</si>
  <si>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</si>
  <si>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</si>
  <si>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</si>
  <si>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</si>
  <si>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</si>
  <si>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</si>
  <si>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</si>
  <si>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</si>
  <si>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</si>
  <si>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</si>
  <si>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</si>
  <si>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</si>
  <si>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</si>
  <si>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</si>
  <si>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</si>
  <si>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</si>
  <si>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</si>
  <si>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</si>
  <si>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</si>
  <si>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</si>
  <si>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</si>
  <si>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</si>
  <si>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</si>
  <si>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</si>
  <si>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</si>
  <si>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</si>
  <si>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</si>
  <si>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</si>
  <si>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</si>
  <si>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</si>
  <si>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</si>
  <si>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</si>
  <si>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</si>
  <si>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</si>
  <si>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</si>
  <si>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</si>
  <si>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</si>
  <si>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</si>
  <si>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</si>
  <si>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</si>
  <si>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</si>
  <si>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</si>
  <si>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</si>
  <si>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</si>
  <si>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</si>
  <si>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</si>
  <si>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</si>
  <si>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</si>
  <si>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</si>
  <si>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</si>
  <si>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</si>
  <si>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</si>
  <si>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</si>
  <si>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</si>
  <si>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</si>
  <si>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</si>
  <si>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</si>
  <si>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</si>
  <si>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</si>
  <si>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</si>
  <si>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</si>
  <si>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</si>
  <si>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</si>
  <si>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</si>
  <si>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</si>
  <si>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</si>
  <si>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</si>
  <si>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</si>
  <si>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</si>
  <si>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</si>
  <si>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</si>
  <si>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</si>
  <si>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</si>
  <si>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</si>
  <si>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</si>
  <si>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</si>
  <si>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</si>
  <si>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</si>
  <si>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</si>
  <si>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</si>
  <si>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</si>
  <si>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</si>
  <si>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</si>
  <si>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</si>
  <si>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</si>
  <si>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</si>
  <si>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</si>
  <si>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</si>
  <si>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</si>
  <si>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</si>
  <si>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</si>
  <si>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</si>
  <si>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</si>
  <si>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</si>
  <si>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</si>
  <si>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</si>
  <si>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</si>
  <si>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</si>
  <si>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</si>
  <si>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</si>
  <si>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</si>
  <si>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</si>
  <si>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</si>
  <si>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</si>
  <si>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</si>
  <si>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</si>
  <si>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</si>
  <si>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</si>
  <si>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</si>
  <si>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</si>
  <si>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</si>
  <si>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</si>
  <si>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</si>
  <si>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</si>
  <si>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</si>
  <si>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</si>
  <si>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</si>
  <si>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</si>
  <si>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</si>
  <si>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</si>
  <si>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</si>
  <si>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</si>
  <si>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</si>
  <si>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</si>
  <si>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</si>
  <si>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</si>
  <si>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</si>
  <si>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</si>
  <si>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</si>
  <si>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</si>
  <si>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</si>
  <si>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</si>
  <si>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</si>
  <si>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</si>
  <si>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</si>
  <si>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</si>
  <si>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</si>
  <si>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</si>
  <si>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</si>
  <si>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</si>
  <si>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</si>
  <si>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</si>
  <si>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</si>
  <si>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</si>
  <si>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</si>
  <si>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</si>
  <si>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</si>
  <si>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</si>
  <si>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</si>
  <si>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</si>
  <si>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</si>
  <si>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</si>
  <si>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</si>
  <si>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</si>
  <si>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</si>
  <si>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</si>
  <si>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</si>
  <si>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</si>
  <si>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</si>
  <si>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</si>
  <si>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</si>
  <si>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</si>
  <si>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</si>
  <si>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</si>
  <si>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</si>
  <si>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</si>
  <si>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</si>
  <si>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</si>
  <si>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</si>
  <si>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</si>
  <si>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</si>
  <si>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</si>
  <si>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</si>
  <si>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</si>
  <si>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</si>
  <si>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</si>
  <si>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</si>
  <si>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</si>
  <si>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</si>
  <si>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</si>
  <si>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</si>
  <si>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</si>
  <si>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</si>
  <si>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</si>
  <si>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</si>
  <si>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</si>
  <si>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</si>
  <si>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</si>
  <si>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</si>
  <si>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</si>
  <si>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</si>
  <si>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</si>
  <si>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</si>
  <si>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</si>
  <si>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</si>
  <si>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</si>
  <si>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</si>
  <si>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</si>
  <si>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</si>
  <si>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</si>
  <si>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</si>
  <si>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</si>
  <si>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</si>
  <si>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</si>
  <si>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</si>
  <si>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</si>
  <si>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</si>
  <si>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</si>
  <si>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</si>
  <si>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</si>
  <si>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</si>
  <si>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</si>
  <si>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</si>
  <si>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</si>
  <si>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</si>
  <si>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</si>
  <si>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</si>
  <si>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</si>
  <si>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</si>
  <si>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</si>
  <si>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</si>
  <si>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</si>
  <si>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</si>
  <si>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</si>
  <si>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</si>
  <si>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</si>
  <si>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</si>
  <si>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</si>
  <si>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</si>
  <si>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</si>
  <si>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</si>
  <si>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</si>
  <si>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</si>
  <si>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</si>
  <si>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</si>
  <si>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</si>
  <si>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</si>
  <si>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</si>
  <si>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</si>
  <si>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</si>
  <si>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</si>
  <si>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</si>
  <si>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</si>
  <si>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</si>
  <si>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</si>
  <si>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</si>
  <si>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</si>
  <si>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</si>
  <si>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</si>
  <si>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</si>
  <si>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</si>
  <si>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</si>
  <si>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</si>
  <si>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</si>
  <si>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</si>
  <si>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</si>
  <si>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</si>
  <si>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</si>
  <si>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</si>
  <si>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</si>
  <si>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</si>
  <si>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</si>
  <si>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</si>
  <si>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</si>
  <si>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</si>
  <si>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</si>
  <si>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</si>
  <si>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</si>
  <si>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</si>
  <si>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</si>
  <si>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</si>
  <si>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</si>
  <si>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</si>
  <si>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</si>
  <si>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</si>
  <si>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</si>
  <si>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</si>
  <si>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</si>
  <si>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</si>
  <si>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</si>
  <si>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</si>
  <si>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</si>
  <si>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</si>
  <si>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</si>
  <si>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</si>
  <si>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</si>
  <si>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</si>
  <si>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</si>
  <si>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</si>
  <si>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</si>
  <si>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</si>
  <si>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</si>
  <si>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</si>
  <si>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</si>
  <si>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</si>
  <si>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</si>
  <si>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</si>
  <si>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</si>
  <si>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</si>
  <si>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</si>
  <si>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</si>
  <si>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</si>
  <si>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</si>
  <si>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</si>
  <si>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</si>
  <si>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</si>
  <si>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</si>
  <si>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</si>
  <si>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</si>
  <si>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</si>
  <si>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</si>
  <si>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</si>
  <si>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</si>
  <si>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</si>
  <si>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</si>
  <si>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</si>
  <si>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</si>
  <si>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</si>
  <si>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</si>
  <si>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</si>
  <si>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</si>
  <si>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</si>
  <si>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</si>
  <si>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</si>
  <si>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</si>
  <si>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</si>
  <si>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</si>
  <si>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</si>
  <si>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</si>
  <si>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</si>
  <si>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</si>
  <si>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</si>
  <si>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</si>
  <si>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</si>
  <si>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</si>
  <si>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</si>
  <si>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</si>
  <si>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</si>
  <si>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</si>
  <si>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</si>
  <si>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</si>
  <si>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</si>
  <si>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</si>
  <si>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</si>
  <si>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</si>
  <si>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</si>
  <si>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</si>
  <si>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</si>
  <si>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</si>
  <si>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</si>
  <si>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</si>
  <si>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</si>
  <si>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</si>
  <si>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</si>
  <si>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</si>
  <si>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</si>
  <si>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</si>
  <si>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</si>
  <si>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</si>
  <si>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</si>
  <si>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</si>
  <si>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</si>
  <si>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</si>
  <si>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</si>
  <si>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</si>
  <si>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</si>
  <si>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</si>
  <si>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</si>
  <si>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</si>
  <si>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</si>
  <si>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</si>
  <si>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</si>
  <si>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</si>
  <si>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</si>
  <si>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</si>
  <si>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</si>
  <si>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</si>
  <si>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</si>
  <si>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</si>
  <si>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</si>
  <si>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</si>
  <si>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</si>
  <si>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</si>
  <si>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</si>
  <si>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</si>
  <si>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</si>
  <si>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</si>
  <si>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</si>
  <si>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</si>
  <si>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</si>
  <si>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</si>
  <si>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</si>
  <si>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</si>
  <si>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</si>
  <si>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</si>
  <si>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</si>
  <si>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</si>
  <si>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</si>
  <si>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</si>
  <si>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</si>
  <si>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</si>
  <si>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</si>
  <si>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</si>
  <si>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</si>
  <si>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</si>
  <si>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</si>
  <si>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</si>
  <si>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</si>
  <si>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</si>
  <si>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</si>
  <si>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</si>
  <si>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</si>
  <si>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</si>
  <si>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</si>
  <si>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</si>
  <si>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</si>
  <si>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</si>
  <si>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</si>
  <si>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</si>
  <si>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</si>
  <si>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</si>
  <si>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</si>
  <si>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</si>
  <si>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</si>
  <si>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</si>
  <si>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</si>
  <si>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</si>
  <si>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</si>
  <si>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</si>
  <si>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</si>
  <si>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</si>
  <si>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</si>
  <si>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</si>
  <si>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</si>
  <si>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</si>
  <si>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</si>
  <si>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</si>
  <si>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</si>
  <si>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</si>
  <si>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</si>
  <si>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</si>
  <si>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</si>
  <si>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</si>
  <si>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</si>
  <si>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</si>
  <si>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</si>
  <si>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</si>
  <si>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</si>
  <si>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</si>
  <si>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</si>
  <si>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</si>
  <si>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</si>
  <si>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</si>
  <si>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</si>
  <si>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</si>
  <si>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</si>
  <si>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</si>
  <si>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</si>
  <si>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</si>
  <si>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</si>
  <si>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</si>
  <si>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</si>
  <si>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</si>
  <si>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</si>
  <si>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</si>
  <si>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</si>
  <si>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</si>
  <si>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</si>
  <si>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</si>
  <si>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</si>
  <si>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</si>
  <si>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</si>
  <si>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</si>
  <si>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</si>
  <si>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</si>
  <si>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</si>
  <si>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</si>
  <si>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</si>
  <si>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</si>
  <si>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</si>
  <si>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</si>
  <si>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</si>
  <si>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</si>
  <si>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</si>
  <si>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</si>
  <si>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</si>
  <si>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</si>
  <si>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</si>
  <si>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</si>
  <si>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</si>
  <si>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</si>
  <si>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</si>
  <si>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</si>
  <si>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</si>
  <si>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</si>
  <si>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</si>
  <si>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</si>
  <si>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</si>
  <si>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</si>
  <si>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</si>
  <si>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</si>
  <si>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</si>
  <si>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</si>
  <si>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</si>
  <si>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</si>
  <si>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</si>
  <si>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</si>
  <si>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</si>
  <si>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</si>
  <si>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</si>
  <si>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</si>
  <si>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</si>
  <si>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</si>
  <si>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</si>
  <si>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</si>
  <si>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</si>
  <si>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</si>
  <si>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</si>
  <si>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</si>
  <si>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</si>
  <si>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</si>
  <si>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</si>
  <si>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</si>
  <si>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</si>
  <si>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</si>
  <si>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</si>
  <si>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</si>
  <si>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</si>
  <si>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</si>
  <si>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</si>
  <si>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</si>
  <si>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</si>
  <si>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</si>
  <si>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</si>
  <si>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</si>
  <si>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</si>
  <si>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</si>
  <si>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</si>
  <si>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</si>
  <si>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</si>
  <si>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</si>
  <si>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</si>
  <si>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</si>
  <si>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</si>
  <si>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</si>
  <si>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</si>
  <si>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</si>
  <si>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</si>
  <si>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</si>
  <si>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</si>
  <si>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</si>
  <si>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</si>
  <si>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</si>
  <si>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</si>
  <si>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</si>
  <si>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</si>
  <si>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</si>
  <si>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</si>
  <si>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</si>
  <si>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</si>
  <si>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</si>
  <si>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</si>
  <si>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</si>
  <si>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</si>
  <si>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</si>
  <si>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</si>
  <si>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</si>
  <si>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</si>
  <si>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</si>
  <si>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</si>
  <si>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</si>
  <si>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</si>
  <si>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</si>
  <si>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</si>
  <si>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</si>
  <si>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</si>
  <si>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</si>
  <si>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</si>
  <si>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</si>
  <si>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</si>
  <si>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</si>
  <si>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</si>
  <si>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</si>
  <si>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</si>
  <si>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</si>
  <si>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</si>
  <si>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</si>
  <si>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</si>
  <si>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</si>
  <si>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</si>
  <si>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</si>
  <si>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</si>
  <si>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</si>
  <si>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</si>
  <si>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</si>
  <si>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</si>
  <si>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</si>
  <si>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</si>
  <si>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</si>
  <si>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</si>
  <si>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</si>
  <si>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</si>
  <si>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</si>
  <si>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</si>
  <si>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</si>
  <si>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</si>
  <si>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</si>
  <si>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</si>
  <si>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</si>
  <si>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</si>
  <si>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</si>
  <si>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</si>
  <si>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</si>
  <si>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</si>
  <si>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</si>
  <si>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</si>
  <si>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</si>
  <si>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</si>
  <si>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</si>
  <si>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</si>
  <si>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</si>
  <si>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</si>
  <si>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</si>
  <si>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</si>
  <si>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</si>
  <si>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</si>
  <si>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</si>
  <si>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</si>
  <si>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</si>
  <si>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</si>
  <si>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</si>
  <si>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</si>
  <si>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</si>
  <si>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</si>
  <si>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</si>
  <si>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</si>
  <si>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</si>
  <si>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</si>
  <si>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</si>
  <si>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</si>
  <si>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</si>
  <si>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</si>
  <si>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</si>
  <si>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</si>
  <si>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</si>
  <si>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</si>
  <si>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</si>
  <si>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</si>
  <si>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</si>
  <si>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</si>
  <si>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</si>
  <si>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</si>
  <si>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</si>
  <si>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</si>
  <si>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</si>
  <si>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</si>
  <si>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</si>
  <si>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</si>
  <si>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</si>
  <si>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</si>
  <si>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</si>
  <si>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</si>
  <si>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</si>
  <si>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</si>
  <si>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</si>
  <si>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</si>
  <si>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</si>
  <si>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</si>
  <si>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</si>
  <si>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</si>
  <si>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</si>
  <si>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</si>
  <si>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</si>
  <si>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</si>
  <si>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</si>
  <si>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</si>
  <si>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</si>
  <si>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</si>
  <si>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</si>
  <si>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</si>
  <si>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</si>
  <si>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</si>
  <si>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</si>
  <si>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</si>
  <si>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</si>
  <si>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</si>
  <si>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</si>
  <si>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</si>
  <si>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</si>
  <si>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</si>
  <si>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</si>
  <si>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</si>
  <si>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</si>
  <si>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</si>
  <si>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</si>
  <si>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</si>
  <si>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</si>
  <si>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</si>
  <si>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</si>
  <si>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</si>
  <si>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</si>
  <si>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</si>
  <si>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</si>
  <si>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</si>
  <si>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</si>
  <si>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</si>
  <si>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</si>
  <si>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</si>
  <si>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</si>
  <si>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</si>
  <si>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</si>
  <si>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</si>
  <si>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</si>
  <si>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</si>
  <si>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</si>
  <si>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</si>
  <si>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</si>
  <si>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</si>
  <si>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</si>
  <si>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</si>
  <si>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</si>
  <si>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</si>
  <si>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</si>
  <si>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</si>
  <si>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</si>
  <si>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</si>
  <si>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</si>
  <si>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</si>
  <si>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</si>
  <si>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</si>
  <si>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</si>
  <si>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</si>
  <si>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</si>
  <si>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</si>
  <si>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</si>
  <si>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</si>
  <si>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</si>
  <si>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</si>
  <si>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</si>
  <si>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</si>
  <si>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</si>
  <si>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</si>
  <si>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</si>
  <si>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</si>
  <si>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</si>
  <si>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</si>
  <si>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</si>
  <si>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</si>
  <si>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</si>
  <si>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</si>
  <si>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</si>
  <si>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</si>
  <si>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</si>
  <si>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</si>
  <si>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</si>
  <si>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</si>
  <si>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</si>
  <si>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</si>
  <si>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</si>
  <si>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</si>
  <si>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</si>
  <si>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</si>
  <si>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</si>
  <si>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</si>
  <si>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</si>
  <si>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</si>
  <si>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</si>
  <si>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</si>
  <si>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</si>
  <si>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</si>
  <si>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</si>
  <si>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</si>
  <si>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</si>
  <si>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</si>
  <si>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</si>
  <si>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</si>
  <si>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</si>
  <si>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</si>
  <si>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</si>
  <si>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</si>
  <si>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</si>
  <si>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</si>
  <si>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</si>
  <si>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</si>
  <si>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</si>
  <si>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</si>
  <si>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</si>
  <si>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</si>
  <si>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</si>
  <si>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</si>
  <si>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</si>
  <si>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</si>
  <si>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</si>
  <si>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</si>
  <si>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</si>
  <si>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</si>
  <si>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</si>
  <si>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</si>
  <si>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</si>
  <si>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</si>
  <si>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</si>
  <si>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</si>
  <si>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</si>
  <si>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</si>
  <si>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</si>
  <si>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</si>
  <si>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</si>
  <si>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</si>
  <si>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</si>
  <si>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</si>
  <si>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</si>
  <si>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</si>
  <si>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</si>
  <si>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</si>
  <si>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</si>
  <si>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</si>
  <si>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</si>
  <si>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</si>
  <si>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</si>
  <si>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</si>
  <si>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</si>
  <si>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</si>
  <si>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</si>
  <si>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</si>
  <si>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</si>
  <si>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</si>
  <si>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</si>
  <si>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</si>
  <si>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</si>
  <si>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</si>
  <si>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</si>
  <si>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</si>
  <si>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</si>
  <si>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</si>
  <si>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</si>
  <si>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</si>
  <si>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</si>
  <si>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</si>
  <si>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</si>
  <si>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</si>
  <si>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</si>
  <si>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</si>
  <si>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</si>
  <si>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</si>
  <si>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</si>
  <si>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</si>
  <si>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</si>
  <si>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</si>
  <si>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</si>
  <si>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</si>
  <si>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</si>
  <si>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</si>
  <si>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</si>
  <si>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</si>
  <si>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</si>
  <si>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</si>
  <si>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</si>
  <si>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</si>
  <si>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</si>
  <si>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</si>
  <si>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</si>
  <si>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</si>
  <si>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</si>
  <si>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</si>
  <si>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</si>
  <si>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</si>
  <si>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</si>
  <si>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</si>
  <si>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</si>
  <si>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</si>
  <si>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</si>
  <si>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</si>
  <si>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</si>
  <si>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</si>
  <si>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</si>
  <si>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</si>
  <si>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</si>
  <si>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</si>
  <si>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</si>
  <si>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</si>
  <si>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</si>
  <si>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</si>
  <si>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</si>
  <si>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</si>
  <si>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</si>
  <si>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</si>
  <si>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</si>
  <si>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</si>
  <si>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</si>
  <si>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</si>
  <si>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</si>
  <si>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</si>
  <si>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</si>
  <si>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</si>
  <si>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</si>
  <si>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</si>
  <si>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</si>
  <si>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</si>
  <si>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</si>
  <si>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</si>
  <si>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</si>
  <si>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</si>
  <si>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</si>
  <si>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</si>
  <si>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</si>
  <si>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</si>
  <si>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</si>
  <si>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</si>
  <si>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</si>
  <si>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</si>
  <si>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</si>
  <si>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</si>
  <si>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</si>
  <si>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</si>
  <si>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</si>
  <si>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</si>
  <si>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</si>
  <si>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</si>
  <si>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</si>
  <si>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</si>
  <si>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</si>
  <si>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</si>
  <si>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</si>
  <si>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</si>
  <si>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</si>
  <si>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</si>
  <si>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</si>
  <si>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</si>
  <si>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</si>
  <si>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</si>
  <si>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</si>
  <si>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</si>
  <si>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</si>
  <si>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</si>
  <si>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</si>
  <si>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</si>
  <si>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</si>
  <si>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</si>
  <si>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</si>
  <si>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</si>
  <si>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</si>
  <si>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</si>
  <si>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</si>
  <si>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</si>
  <si>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</si>
  <si>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</si>
  <si>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</si>
  <si>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</si>
  <si>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</si>
  <si>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</si>
  <si>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</si>
  <si>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</si>
  <si>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</si>
  <si>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</si>
  <si>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</si>
  <si>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</si>
  <si>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</si>
  <si>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</si>
  <si>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</si>
  <si>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</si>
  <si>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</si>
  <si>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</si>
  <si>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</si>
  <si>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</si>
  <si>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</si>
  <si>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</si>
  <si>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</si>
  <si>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</si>
  <si>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</si>
  <si>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</si>
  <si>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</si>
  <si>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</si>
  <si>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</si>
  <si>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</si>
  <si>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</si>
  <si>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</si>
  <si>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</si>
  <si>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</si>
  <si>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</si>
  <si>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</si>
  <si>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</si>
  <si>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</si>
  <si>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</si>
  <si>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</si>
  <si>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</si>
  <si>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</si>
  <si>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</si>
  <si>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</si>
  <si>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</si>
  <si>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</si>
  <si>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</si>
  <si>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</si>
  <si>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</si>
  <si>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</si>
  <si>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</si>
  <si>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</si>
  <si>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</si>
  <si>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</si>
  <si>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</si>
  <si>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</si>
  <si>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</si>
  <si>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</si>
  <si>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</si>
  <si>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</si>
  <si>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</si>
  <si>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</si>
  <si>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</si>
  <si>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</si>
  <si>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</si>
  <si>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</si>
  <si>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</si>
  <si>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</si>
  <si>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</si>
  <si>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</si>
  <si>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</si>
  <si>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</si>
  <si>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</si>
  <si>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</si>
  <si>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</si>
  <si>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</si>
  <si>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</si>
  <si>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</si>
  <si>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</si>
  <si>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</si>
  <si>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</si>
  <si>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</si>
  <si>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</si>
  <si>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</si>
  <si>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</si>
  <si>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</si>
  <si>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</si>
  <si>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</si>
  <si>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</si>
  <si>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</si>
  <si>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</si>
  <si>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</si>
  <si>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</si>
  <si>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</si>
  <si>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</si>
  <si>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</si>
  <si>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</si>
  <si>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</si>
  <si>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</si>
  <si>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</si>
  <si>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</si>
  <si>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</si>
  <si>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</si>
  <si>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</si>
  <si>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</si>
  <si>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</si>
  <si>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</si>
  <si>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</si>
  <si>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</si>
  <si>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</si>
  <si>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</si>
  <si>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</si>
  <si>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</si>
  <si>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</si>
  <si>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</si>
  <si>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</si>
  <si>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</si>
  <si>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</si>
  <si>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</si>
  <si>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</si>
  <si>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</si>
  <si>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</si>
  <si>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</si>
  <si>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</si>
  <si>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</si>
  <si>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</si>
  <si>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</si>
  <si>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</si>
  <si>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</si>
  <si>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</si>
  <si>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</si>
  <si>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</si>
  <si>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</si>
  <si>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</si>
  <si>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</si>
  <si>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</si>
  <si>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</si>
  <si>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</si>
  <si>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</si>
  <si>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</si>
  <si>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</si>
  <si>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</si>
  <si>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</si>
  <si>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</si>
  <si>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</si>
  <si>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</si>
  <si>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</si>
  <si>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</si>
  <si>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</si>
  <si>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</si>
  <si>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</si>
  <si>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</si>
  <si>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</si>
  <si>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</si>
  <si>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</si>
  <si>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</si>
  <si>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</si>
  <si>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</si>
  <si>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</si>
  <si>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</si>
  <si>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</si>
  <si>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</si>
  <si>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</si>
  <si>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</si>
  <si>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</si>
  <si>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</si>
  <si>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</si>
  <si>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</si>
  <si>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</si>
  <si>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</si>
  <si>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</si>
  <si>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</si>
  <si>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</si>
  <si>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</si>
  <si>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</si>
  <si>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</si>
  <si>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</si>
  <si>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</si>
  <si>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</si>
  <si>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</si>
  <si>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</si>
  <si>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</si>
  <si>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</si>
  <si>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</si>
  <si>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</si>
  <si>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</si>
  <si>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</si>
  <si>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</si>
  <si>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</si>
  <si>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</si>
  <si>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</si>
  <si>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</si>
  <si>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</si>
  <si>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</si>
  <si>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</si>
  <si>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</si>
  <si>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</si>
  <si>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</si>
  <si>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</si>
  <si>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</si>
  <si>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</si>
  <si>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</si>
  <si>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</si>
  <si>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</si>
  <si>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</si>
  <si>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</si>
  <si>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</si>
  <si>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</si>
  <si>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</si>
  <si>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</si>
  <si>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</si>
  <si>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</si>
  <si>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</si>
  <si>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</si>
  <si>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</si>
  <si>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</si>
  <si>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</si>
  <si>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</si>
  <si>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</si>
  <si>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</si>
  <si>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</si>
  <si>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</si>
  <si>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</si>
  <si>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</si>
  <si>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</si>
  <si>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</si>
  <si>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</si>
  <si>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</si>
  <si>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</si>
  <si>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</si>
  <si>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</si>
  <si>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</si>
  <si>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</si>
  <si>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</si>
  <si>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</si>
  <si>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</si>
  <si>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</si>
  <si>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</si>
  <si>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</si>
  <si>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</si>
  <si>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</si>
  <si>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</si>
  <si>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</si>
  <si>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</si>
  <si>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</si>
  <si>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</si>
  <si>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</si>
  <si>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</si>
  <si>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</si>
  <si>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</si>
  <si>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</si>
  <si>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</si>
  <si>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</si>
  <si>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</si>
  <si>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</si>
  <si>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</si>
  <si>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</si>
  <si>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</si>
  <si>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</si>
  <si>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</si>
  <si>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</si>
  <si>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</si>
  <si>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</si>
  <si>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</si>
  <si>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</si>
  <si>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</si>
  <si>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</si>
  <si>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</si>
  <si>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</si>
  <si>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</si>
  <si>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</si>
  <si>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</si>
  <si>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</si>
  <si>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</si>
  <si>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</si>
  <si>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</si>
  <si>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</si>
  <si>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</si>
  <si>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</si>
  <si>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</si>
  <si>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</si>
  <si>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</si>
  <si>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</si>
  <si>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</si>
  <si>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</si>
  <si>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</si>
  <si>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</si>
  <si>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</si>
  <si>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</si>
  <si>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</si>
  <si>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</si>
  <si>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</si>
  <si>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</si>
  <si>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</si>
  <si>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</si>
  <si>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</si>
  <si>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</si>
  <si>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</si>
  <si>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</si>
  <si>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</si>
  <si>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</si>
  <si>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</si>
  <si>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</si>
  <si>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</si>
  <si>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</si>
  <si>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</si>
  <si>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</si>
  <si>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</si>
  <si>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</si>
  <si>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</si>
  <si>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</si>
  <si>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</si>
  <si>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</si>
  <si>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</si>
  <si>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</si>
  <si>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</si>
  <si>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</si>
  <si>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</si>
  <si>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</si>
  <si>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</si>
  <si>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</si>
  <si>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</si>
  <si>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</si>
  <si>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</si>
  <si>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</si>
  <si>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</si>
  <si>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</si>
  <si>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</si>
  <si>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</si>
  <si>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</si>
  <si>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</si>
  <si>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</si>
  <si>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</si>
  <si>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</si>
  <si>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</si>
  <si>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</si>
  <si>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</si>
  <si>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</si>
  <si>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</si>
  <si>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</si>
  <si>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</si>
  <si>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</si>
  <si>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</si>
  <si>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</si>
  <si>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</si>
  <si>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</si>
  <si>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</si>
  <si>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</si>
  <si>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</si>
  <si>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</si>
  <si>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</si>
  <si>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</si>
  <si>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</si>
  <si>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</si>
  <si>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</si>
  <si>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</si>
  <si>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</si>
  <si>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</si>
  <si>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</si>
  <si>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</si>
  <si>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</si>
  <si>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</si>
  <si>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</si>
  <si>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</si>
  <si>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</si>
  <si>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</si>
  <si>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</si>
  <si>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</si>
  <si>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</si>
  <si>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</si>
  <si>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</si>
  <si>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</si>
  <si>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</si>
  <si>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</si>
  <si>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</si>
  <si>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</si>
  <si>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</si>
  <si>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</si>
  <si>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</si>
  <si>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</si>
  <si>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</si>
  <si>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</si>
  <si>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</si>
  <si>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</si>
  <si>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</si>
  <si>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</si>
  <si>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</si>
  <si>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</si>
  <si>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</si>
  <si>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</si>
  <si>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</si>
  <si>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</si>
  <si>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</si>
  <si>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</si>
  <si>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</si>
  <si>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</si>
  <si>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</si>
  <si>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</si>
  <si>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</si>
  <si>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</si>
  <si>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</si>
  <si>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</si>
  <si>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</si>
  <si>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</si>
  <si>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</si>
  <si>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</si>
  <si>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</si>
  <si>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</si>
  <si>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</si>
  <si>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</si>
  <si>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</si>
  <si>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</si>
  <si>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</si>
  <si>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</si>
  <si>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</si>
  <si>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</si>
  <si>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</si>
  <si>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</si>
  <si>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</si>
  <si>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</si>
  <si>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</si>
  <si>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</si>
  <si>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</si>
  <si>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</si>
  <si>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</si>
  <si>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</si>
  <si>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</si>
  <si>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</si>
  <si>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</si>
  <si>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</si>
  <si>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</si>
  <si>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</si>
  <si>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</si>
  <si>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</si>
  <si>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</si>
  <si>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</si>
  <si>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</si>
  <si>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</si>
  <si>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</si>
  <si>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</si>
  <si>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</si>
  <si>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</si>
  <si>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</si>
  <si>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</si>
  <si>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</si>
  <si>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</si>
  <si>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</si>
  <si>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</si>
  <si>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</si>
  <si>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</si>
  <si>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</si>
  <si>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</si>
  <si>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</si>
  <si>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</si>
  <si>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</si>
  <si>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</si>
  <si>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</si>
  <si>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</si>
  <si>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</si>
  <si>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</si>
  <si>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</si>
  <si>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</si>
  <si>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</si>
  <si>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</si>
  <si>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</si>
  <si>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</si>
  <si>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</si>
  <si>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</si>
  <si>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</si>
  <si>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</si>
  <si>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</si>
  <si>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</si>
  <si>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</si>
  <si>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</si>
  <si>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</si>
  <si>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</si>
  <si>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</si>
  <si>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</si>
  <si>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</si>
  <si>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</si>
  <si>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</si>
  <si>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</si>
  <si>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</si>
  <si>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</si>
  <si>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</si>
  <si>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</si>
  <si>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</si>
  <si>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</si>
  <si>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</si>
  <si>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</si>
  <si>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</si>
  <si>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</si>
  <si>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</si>
  <si>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</si>
  <si>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</si>
  <si>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</si>
  <si>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</si>
  <si>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</si>
  <si>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</si>
  <si>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</si>
  <si>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</si>
  <si>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</si>
  <si>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</si>
  <si>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</si>
  <si>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</si>
  <si>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</si>
  <si>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</si>
  <si>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</si>
  <si>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</si>
  <si>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</si>
  <si>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</si>
  <si>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</si>
  <si>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</si>
  <si>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</si>
  <si>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</si>
  <si>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</si>
  <si>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</si>
  <si>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</si>
  <si>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</si>
  <si>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</si>
  <si>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</si>
  <si>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</si>
  <si>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</si>
  <si>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</si>
  <si>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</si>
  <si>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</si>
  <si>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</si>
  <si>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</si>
  <si>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</si>
  <si>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</si>
  <si>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</si>
  <si>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</si>
  <si>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</si>
  <si>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</si>
  <si>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</si>
  <si>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</si>
  <si>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</si>
  <si>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</si>
  <si>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</si>
  <si>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</si>
  <si>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</si>
  <si>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</si>
  <si>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</si>
  <si>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</si>
  <si>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</si>
  <si>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</si>
  <si>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</si>
  <si>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</si>
  <si>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</si>
  <si>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</si>
  <si>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</si>
  <si>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</si>
  <si>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</si>
  <si>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</si>
  <si>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</si>
  <si>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</si>
  <si>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</si>
  <si>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</si>
  <si>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</si>
  <si>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</si>
  <si>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</si>
  <si>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</si>
  <si>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</si>
  <si>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</si>
  <si>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</si>
  <si>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</si>
  <si>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</si>
  <si>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</si>
  <si>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</si>
  <si>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</si>
  <si>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</si>
  <si>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</si>
  <si>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</si>
  <si>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</si>
  <si>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</si>
  <si>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</si>
  <si>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</si>
  <si>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</si>
  <si>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</si>
  <si>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</si>
  <si>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</si>
  <si>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</si>
  <si>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</si>
  <si>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</si>
  <si>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</si>
  <si>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</si>
  <si>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</si>
  <si>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</si>
  <si>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</si>
  <si>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</si>
  <si>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</si>
  <si>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</si>
  <si>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</si>
  <si>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</si>
  <si>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</si>
  <si>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</si>
  <si>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</si>
  <si>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</si>
  <si>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</si>
  <si>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</si>
  <si>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</si>
  <si>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</si>
  <si>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</si>
  <si>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</si>
  <si>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</si>
  <si>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</si>
  <si>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</si>
  <si>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</si>
  <si>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</si>
  <si>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</si>
  <si>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</si>
  <si>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</si>
  <si>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</si>
  <si>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</si>
  <si>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</si>
  <si>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</si>
  <si>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</si>
  <si>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</si>
  <si>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</si>
  <si>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</si>
  <si>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</si>
  <si>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</si>
  <si>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</si>
  <si>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</si>
  <si>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</si>
  <si>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</si>
  <si>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</si>
  <si>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</si>
  <si>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</si>
  <si>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</si>
  <si>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</si>
  <si>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</si>
  <si>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</si>
  <si>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</si>
  <si>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</si>
  <si>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</si>
  <si>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</si>
  <si>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</si>
  <si>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</si>
  <si>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</si>
  <si>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</si>
  <si>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</si>
  <si>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</si>
  <si>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</si>
  <si>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</si>
  <si>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</si>
  <si>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</si>
  <si>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</si>
  <si>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</si>
  <si>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</si>
  <si>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</si>
  <si>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</si>
  <si>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</si>
  <si>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</si>
  <si>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</si>
  <si>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</si>
  <si>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</si>
  <si>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</si>
  <si>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</si>
  <si>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</si>
  <si>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</si>
  <si>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</si>
  <si>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</si>
  <si>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</si>
  <si>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</si>
  <si>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</si>
  <si>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</si>
  <si>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</si>
  <si>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</si>
  <si>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</si>
  <si>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</si>
  <si>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</si>
  <si>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</si>
  <si>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</si>
  <si>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</si>
  <si>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</si>
  <si>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</si>
  <si>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</si>
  <si>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</si>
  <si>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</si>
  <si>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</si>
  <si>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</si>
  <si>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</si>
  <si>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</si>
  <si>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</si>
  <si>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</si>
  <si>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</si>
  <si>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</si>
  <si>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</si>
  <si>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</si>
  <si>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</si>
  <si>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</si>
  <si>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</si>
  <si>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</si>
  <si>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</si>
  <si>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</si>
  <si>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</si>
  <si>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</si>
  <si>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</si>
  <si>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</si>
  <si>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</si>
  <si>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</si>
  <si>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</si>
  <si>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</si>
  <si>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</si>
  <si>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</si>
  <si>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</si>
  <si>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</si>
  <si>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</si>
  <si>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</si>
  <si>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</si>
  <si>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</si>
  <si>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</si>
  <si>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</si>
  <si>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</si>
  <si>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</si>
  <si>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</si>
  <si>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</si>
  <si>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</si>
  <si>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</si>
  <si>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</si>
  <si>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</si>
  <si>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</si>
  <si>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</si>
  <si>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</si>
  <si>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</si>
  <si>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</si>
  <si>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</si>
  <si>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</si>
  <si>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</si>
  <si>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</si>
  <si>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</si>
  <si>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</si>
  <si>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</si>
  <si>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</si>
  <si>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</si>
  <si>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</si>
  <si>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</si>
  <si>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</si>
  <si>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</si>
  <si>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</si>
  <si>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</si>
  <si>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</si>
  <si>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</si>
  <si>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</si>
  <si>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</si>
  <si>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</si>
  <si>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</si>
  <si>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</si>
  <si>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</si>
  <si>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</si>
  <si>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</si>
  <si>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</si>
  <si>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</si>
  <si>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</si>
  <si>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</si>
  <si>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</si>
  <si>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</si>
  <si>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</si>
  <si>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</si>
  <si>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</si>
  <si>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</si>
  <si>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</si>
  <si>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</si>
  <si>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</si>
  <si>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</si>
  <si>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</si>
  <si>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</si>
  <si>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</si>
  <si>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</si>
  <si>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</si>
  <si>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</si>
  <si>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</si>
  <si>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</si>
  <si>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</si>
  <si>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</si>
  <si>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</si>
  <si>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</si>
  <si>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</si>
  <si>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</si>
  <si>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</si>
  <si>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</si>
  <si>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</si>
  <si>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</si>
  <si>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</si>
  <si>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</si>
  <si>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</si>
  <si>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</si>
  <si>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</si>
  <si>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</si>
  <si>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</si>
  <si>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</si>
  <si>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</si>
  <si>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</si>
  <si>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</si>
  <si>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</si>
  <si>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</si>
  <si>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</si>
  <si>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</si>
  <si>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</si>
  <si>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</si>
  <si>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</si>
  <si>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</si>
  <si>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</si>
  <si>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</si>
  <si>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</si>
  <si>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</si>
  <si>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</si>
  <si>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</si>
  <si>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</si>
  <si>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</si>
  <si>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</si>
  <si>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</si>
  <si>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</si>
  <si>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</si>
  <si>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</si>
  <si>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</si>
  <si>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</si>
  <si>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</si>
  <si>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</si>
  <si>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</si>
  <si>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</si>
  <si>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</si>
  <si>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</si>
  <si>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</si>
  <si>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</si>
  <si>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</si>
  <si>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</si>
  <si>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</si>
  <si>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</si>
  <si>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</si>
  <si>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</si>
  <si>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</si>
  <si>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</si>
  <si>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</si>
  <si>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</si>
  <si>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</si>
  <si>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</si>
  <si>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</si>
  <si>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</si>
  <si>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</si>
  <si>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</si>
  <si>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</si>
  <si>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</si>
  <si>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</si>
  <si>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</si>
  <si>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</si>
  <si>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</si>
  <si>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</si>
  <si>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</si>
  <si>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</si>
  <si>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</si>
  <si>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</si>
  <si>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</si>
  <si>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</si>
  <si>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</si>
  <si>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</si>
  <si>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</si>
  <si>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</si>
  <si>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</si>
  <si>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</si>
  <si>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</si>
  <si>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</si>
  <si>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</si>
  <si>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</si>
  <si>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</si>
  <si>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</si>
  <si>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</si>
  <si>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</si>
  <si>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</si>
  <si>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</si>
  <si>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</si>
  <si>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</si>
  <si>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</si>
  <si>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</si>
  <si>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</si>
  <si>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</si>
  <si>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</si>
  <si>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</si>
  <si>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</si>
  <si>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</si>
  <si>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</si>
  <si>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</si>
  <si>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</si>
  <si>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</si>
  <si>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</si>
  <si>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</si>
  <si>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</si>
  <si>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</si>
  <si>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</si>
  <si>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</si>
  <si>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</si>
  <si>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</si>
  <si>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</si>
  <si>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</si>
  <si>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</si>
  <si>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</si>
  <si>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</si>
  <si>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</si>
  <si>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</si>
  <si>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</si>
  <si>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</si>
  <si>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</si>
  <si>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</si>
  <si>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</si>
  <si>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</si>
  <si>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</si>
  <si>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</si>
  <si>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</si>
  <si>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</si>
  <si>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</si>
  <si>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</si>
  <si>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</si>
  <si>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</si>
  <si>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</si>
  <si>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</si>
  <si>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</si>
  <si>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</si>
  <si>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</si>
  <si>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</si>
  <si>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</si>
  <si>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</si>
  <si>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</si>
  <si>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</si>
  <si>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</si>
  <si>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</si>
  <si>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</si>
  <si>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</si>
  <si>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</si>
  <si>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</si>
  <si>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</si>
  <si>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</si>
  <si>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</si>
  <si>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</si>
  <si>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</si>
  <si>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</si>
  <si>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</si>
  <si>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</si>
  <si>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</si>
  <si>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</si>
  <si>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</si>
  <si>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</si>
  <si>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</si>
  <si>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</si>
  <si>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</si>
  <si>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</si>
  <si>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</si>
  <si>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</si>
  <si>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</si>
  <si>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</si>
  <si>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</si>
  <si>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</si>
  <si>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</si>
  <si>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</si>
  <si>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</si>
  <si>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</si>
  <si>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</si>
  <si>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</si>
  <si>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</si>
  <si>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</si>
  <si>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</si>
  <si>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</si>
  <si>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</si>
  <si>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</si>
  <si>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</si>
  <si>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</si>
  <si>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</si>
  <si>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</si>
  <si>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</si>
  <si>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</si>
  <si>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</si>
  <si>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</si>
  <si>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</si>
  <si>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</si>
  <si>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</si>
  <si>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</si>
  <si>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</si>
  <si>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</si>
  <si>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</si>
  <si>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</si>
  <si>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</si>
  <si>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</si>
  <si>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</si>
  <si>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</si>
  <si>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</si>
  <si>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</si>
  <si>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</si>
  <si>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</si>
  <si>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</si>
  <si>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</si>
  <si>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</si>
  <si>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</si>
  <si>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</si>
  <si>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</si>
  <si>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</si>
  <si>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</si>
  <si>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</si>
  <si>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</si>
  <si>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</si>
  <si>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</si>
  <si>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</si>
  <si>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</si>
  <si>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</si>
  <si>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</si>
  <si>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</si>
  <si>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</si>
  <si>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</si>
  <si>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</si>
  <si>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</si>
  <si>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</si>
  <si>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</si>
  <si>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</si>
  <si>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</si>
  <si>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</si>
  <si>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</si>
  <si>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</si>
  <si>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</si>
  <si>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</si>
  <si>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</si>
  <si>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</si>
  <si>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</si>
  <si>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</si>
  <si>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</si>
  <si>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</si>
  <si>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</si>
  <si>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</si>
  <si>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</si>
  <si>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</si>
  <si>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</si>
  <si>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</si>
  <si>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</si>
  <si>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</si>
  <si>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</si>
  <si>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</si>
  <si>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</si>
  <si>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</si>
  <si>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</si>
  <si>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</si>
  <si>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</si>
  <si>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</si>
  <si>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</si>
  <si>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</si>
  <si>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</si>
  <si>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</si>
  <si>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</si>
  <si>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</si>
  <si>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</si>
  <si>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</si>
  <si>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</si>
  <si>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</si>
  <si>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</si>
  <si>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</si>
  <si>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</si>
  <si>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</si>
  <si>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</si>
  <si>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</si>
  <si>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</si>
  <si>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</si>
  <si>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</si>
  <si>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</si>
  <si>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</si>
  <si>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</si>
  <si>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</si>
  <si>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</si>
  <si>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</si>
  <si>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</si>
  <si>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</si>
  <si>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</si>
  <si>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</si>
  <si>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</si>
  <si>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</si>
  <si>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</si>
  <si>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</si>
  <si>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</si>
  <si>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</si>
  <si>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</si>
  <si>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</si>
  <si>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</si>
  <si>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</si>
  <si>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</si>
  <si>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</si>
  <si>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</si>
  <si>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</si>
  <si>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</si>
  <si>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</si>
  <si>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</si>
  <si>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</si>
  <si>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</si>
  <si>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</si>
  <si>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</si>
  <si>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</si>
  <si>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</si>
  <si>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</si>
  <si>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</si>
  <si>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</si>
  <si>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</si>
  <si>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</si>
  <si>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</si>
  <si>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</si>
  <si>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</si>
  <si>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</si>
  <si>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</si>
  <si>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</si>
  <si>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</si>
  <si>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</si>
  <si>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</si>
  <si>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</si>
  <si>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</si>
  <si>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</si>
  <si>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</si>
  <si>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</si>
  <si>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</si>
  <si>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</si>
  <si>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</si>
  <si>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</si>
  <si>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</si>
  <si>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</si>
  <si>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</si>
  <si>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</si>
  <si>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</si>
  <si>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</si>
  <si>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</si>
  <si>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</si>
  <si>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</si>
  <si>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</si>
  <si>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</si>
  <si>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</si>
  <si>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</si>
  <si>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</si>
  <si>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</si>
  <si>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</si>
  <si>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</si>
  <si>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</si>
  <si>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</si>
  <si>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</si>
  <si>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</si>
  <si>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</si>
  <si>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</si>
  <si>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</si>
  <si>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</si>
  <si>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</si>
  <si>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</si>
  <si>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</si>
  <si>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</si>
  <si>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</si>
  <si>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</si>
  <si>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</si>
  <si>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</si>
  <si>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</si>
  <si>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</si>
  <si>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</si>
  <si>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</si>
  <si>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</si>
  <si>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</si>
  <si>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</si>
  <si>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</si>
  <si>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</si>
  <si>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</si>
  <si>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</si>
  <si>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</si>
  <si>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</si>
  <si>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</si>
  <si>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</si>
  <si>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</si>
  <si>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</si>
  <si>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</si>
  <si>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</si>
  <si>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</si>
  <si>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</si>
  <si>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</si>
  <si>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</si>
  <si>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</si>
  <si>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</si>
  <si>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</si>
  <si>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</si>
  <si>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</si>
  <si>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</si>
  <si>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</si>
  <si>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</si>
  <si>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</si>
  <si>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</si>
  <si>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</si>
  <si>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</si>
  <si>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</si>
  <si>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</si>
  <si>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</si>
  <si>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</si>
  <si>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</si>
  <si>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</si>
  <si>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</si>
  <si>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</si>
  <si>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</si>
  <si>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</si>
  <si>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</si>
  <si>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</si>
  <si>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</si>
  <si>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</si>
  <si>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</si>
  <si>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</si>
  <si>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</si>
  <si>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</si>
  <si>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</si>
  <si>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</si>
  <si>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</si>
  <si>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</si>
  <si>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</si>
  <si>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</si>
  <si>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</si>
  <si>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</si>
  <si>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</si>
  <si>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</si>
  <si>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</si>
  <si>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</si>
  <si>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</si>
  <si>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</si>
  <si>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</si>
  <si>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</si>
  <si>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</si>
  <si>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</si>
  <si>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</si>
  <si>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</si>
  <si>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</si>
  <si>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</si>
  <si>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</si>
  <si>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</si>
  <si>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</si>
  <si>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</si>
  <si>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</si>
  <si>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</si>
  <si>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</si>
  <si>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</si>
  <si>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</si>
  <si>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</si>
  <si>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</si>
  <si>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</si>
  <si>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</si>
  <si>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</si>
  <si>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</si>
  <si>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</si>
  <si>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</si>
  <si>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</si>
  <si>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</si>
  <si>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</si>
  <si>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</si>
  <si>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</si>
  <si>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</si>
  <si>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</si>
  <si>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</si>
  <si>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</si>
  <si>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</si>
  <si>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</si>
  <si>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</si>
  <si>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</si>
  <si>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</si>
  <si>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</si>
  <si>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</si>
  <si>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</si>
  <si>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</si>
  <si>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</si>
  <si>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</si>
  <si>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</si>
  <si>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</si>
  <si>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</si>
  <si>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</si>
  <si>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</si>
  <si>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</si>
  <si>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</si>
  <si>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</si>
  <si>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</si>
  <si>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</si>
  <si>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</si>
  <si>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</si>
  <si>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</si>
  <si>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</si>
  <si>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</si>
  <si>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</si>
  <si>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</si>
  <si>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</si>
  <si>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</si>
  <si>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</si>
  <si>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</si>
  <si>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</si>
  <si>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</si>
  <si>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</si>
  <si>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</si>
  <si>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</si>
  <si>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</si>
  <si>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</si>
  <si>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</si>
  <si>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</si>
  <si>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</si>
  <si>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</si>
  <si>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</si>
  <si>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</si>
  <si>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</si>
  <si>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</si>
  <si>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</si>
  <si>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</si>
  <si>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</si>
  <si>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</si>
  <si>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</si>
  <si>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</si>
  <si>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</si>
  <si>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</si>
  <si>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</si>
  <si>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</si>
  <si>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</si>
  <si>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</si>
  <si>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</si>
  <si>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</si>
  <si>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</si>
  <si>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</si>
  <si>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</si>
  <si>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</si>
  <si>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</si>
  <si>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</si>
  <si>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</si>
  <si>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</si>
  <si>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</si>
  <si>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</si>
  <si>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</si>
  <si>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</si>
  <si>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</si>
  <si>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</si>
  <si>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</si>
  <si>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</si>
  <si>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</si>
  <si>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</si>
  <si>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</si>
  <si>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</si>
  <si>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</si>
  <si>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</si>
  <si>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</si>
  <si>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</si>
  <si>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</si>
  <si>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</si>
  <si>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</si>
  <si>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</si>
  <si>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</si>
  <si>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</si>
  <si>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</si>
  <si>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</si>
  <si>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</si>
  <si>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</si>
  <si>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</si>
  <si>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</si>
  <si>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</si>
  <si>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</si>
  <si>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</si>
  <si>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</si>
  <si>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</si>
  <si>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</si>
  <si>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</si>
  <si>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</si>
  <si>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</si>
  <si>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</si>
  <si>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</si>
  <si>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</si>
  <si>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</si>
  <si>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</si>
  <si>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</si>
  <si>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</si>
  <si>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</si>
  <si>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</si>
  <si>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</si>
  <si>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</si>
  <si>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</si>
  <si>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</si>
  <si>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</si>
  <si>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</si>
  <si>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</si>
  <si>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</si>
  <si>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</si>
  <si>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</si>
  <si>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</si>
  <si>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</si>
  <si>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</si>
  <si>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</si>
  <si>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</si>
  <si>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</si>
  <si>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</si>
  <si>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</si>
  <si>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</si>
  <si>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</si>
  <si>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</si>
  <si>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</si>
  <si>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</si>
  <si>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</si>
  <si>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</si>
  <si>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</si>
  <si>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</si>
  <si>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</si>
  <si>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</si>
  <si>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</si>
  <si>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</si>
  <si>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</si>
  <si>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</si>
  <si>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</si>
  <si>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</si>
  <si>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</si>
  <si>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</si>
  <si>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</si>
  <si>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</si>
  <si>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</si>
  <si>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</si>
  <si>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</si>
  <si>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</si>
  <si>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</si>
  <si>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</si>
  <si>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</si>
  <si>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</si>
  <si>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</si>
  <si>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</si>
  <si>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</si>
  <si>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</si>
  <si>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</si>
  <si>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</si>
  <si>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</si>
  <si>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</si>
  <si>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</si>
  <si>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</si>
  <si>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</si>
  <si>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</si>
  <si>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</si>
  <si>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</si>
  <si>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</si>
  <si>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</si>
  <si>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</si>
  <si>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</si>
  <si>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</si>
  <si>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</si>
  <si>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</si>
  <si>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</si>
  <si>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</si>
  <si>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</si>
  <si>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</si>
  <si>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</si>
  <si>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</si>
  <si>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</si>
  <si>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</si>
  <si>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</si>
  <si>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</si>
  <si>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</si>
  <si>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</si>
  <si>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</si>
  <si>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</si>
  <si>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</si>
  <si>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</si>
  <si>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</si>
  <si>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</si>
  <si>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</si>
  <si>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</si>
  <si>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</si>
  <si>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</si>
  <si>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</si>
  <si>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</si>
  <si>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</si>
  <si>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</si>
  <si>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</si>
  <si>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</si>
  <si>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</si>
  <si>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</si>
  <si>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</si>
  <si>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</si>
  <si>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</si>
  <si>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</si>
  <si>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</si>
  <si>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</si>
  <si>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</si>
  <si>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</si>
  <si>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</si>
  <si>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</si>
  <si>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</si>
  <si>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</si>
  <si>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</si>
  <si>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</si>
  <si>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</si>
  <si>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</si>
  <si>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</si>
  <si>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</si>
  <si>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</si>
  <si>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</si>
  <si>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</si>
  <si>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</si>
  <si>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</si>
  <si>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</si>
  <si>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</si>
  <si>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</si>
  <si>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</si>
  <si>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</si>
  <si>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</si>
  <si>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</si>
  <si>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</si>
  <si>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</si>
  <si>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</si>
  <si>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</si>
  <si>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</si>
  <si>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</si>
  <si>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</si>
  <si>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</si>
  <si>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</si>
  <si>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</si>
  <si>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</si>
  <si>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</si>
  <si>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</si>
  <si>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</si>
  <si>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</si>
  <si>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</si>
  <si>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</si>
  <si>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</si>
  <si>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</si>
  <si>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</si>
  <si>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</si>
  <si>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</si>
  <si>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</si>
  <si>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</si>
  <si>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</si>
  <si>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</si>
  <si>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</si>
  <si>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</si>
  <si>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</si>
  <si>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</si>
  <si>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</si>
  <si>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</si>
  <si>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</si>
  <si>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</si>
  <si>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</si>
  <si>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</si>
  <si>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</si>
  <si>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</si>
  <si>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</si>
  <si>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</si>
  <si>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</si>
  <si>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</si>
  <si>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</si>
  <si>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</si>
  <si>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</si>
  <si>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</si>
  <si>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</si>
  <si>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</si>
  <si>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</si>
  <si>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</si>
  <si>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</si>
  <si>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</si>
  <si>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</si>
  <si>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</si>
  <si>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</si>
  <si>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</si>
  <si>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</si>
  <si>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</si>
  <si>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</si>
  <si>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</si>
  <si>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</si>
  <si>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</si>
  <si>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</si>
  <si>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</si>
  <si>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</si>
  <si>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</si>
  <si>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</si>
  <si>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</si>
  <si>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</si>
  <si>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</si>
  <si>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</si>
  <si>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</si>
  <si>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</si>
  <si>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</si>
  <si>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</si>
  <si>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</si>
  <si>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</si>
  <si>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</si>
  <si>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</si>
  <si>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</si>
  <si>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</si>
  <si>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</si>
  <si>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</si>
  <si>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</si>
  <si>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</si>
  <si>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</si>
  <si>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</si>
  <si>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</si>
  <si>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</si>
  <si>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</si>
  <si>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</si>
  <si>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</si>
  <si>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</si>
  <si>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</si>
  <si>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</si>
  <si>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</si>
  <si>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</si>
  <si>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</si>
  <si>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</si>
  <si>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</si>
  <si>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</si>
  <si>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</si>
  <si>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</si>
  <si>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</si>
  <si>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</si>
  <si>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</si>
  <si>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</si>
  <si>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</si>
  <si>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</si>
  <si>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</si>
  <si>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</si>
  <si>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</si>
  <si>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</si>
  <si>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</si>
  <si>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</si>
  <si>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</si>
  <si>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</si>
  <si>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</si>
  <si>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</si>
  <si>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</si>
  <si>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</si>
  <si>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</si>
  <si>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</si>
  <si>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</si>
  <si>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</si>
  <si>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</si>
  <si>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</si>
  <si>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</si>
  <si>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</si>
  <si>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</si>
  <si>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</si>
  <si>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</si>
  <si>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</si>
  <si>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</si>
  <si>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</si>
  <si>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</si>
  <si>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</si>
  <si>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</si>
  <si>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</si>
  <si>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</si>
  <si>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</si>
  <si>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</si>
  <si>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</si>
  <si>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</si>
  <si>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</si>
  <si>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</si>
  <si>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</si>
  <si>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</si>
  <si>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</si>
  <si>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</si>
  <si>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</si>
  <si>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</si>
  <si>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</si>
  <si>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</si>
  <si>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</si>
  <si>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</si>
  <si>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</si>
  <si>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</si>
  <si>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</si>
  <si>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</si>
  <si>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</si>
  <si>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</si>
  <si>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</si>
  <si>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</si>
  <si>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</si>
  <si>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</si>
  <si>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</si>
  <si>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</si>
  <si>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</si>
  <si>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</si>
  <si>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</si>
  <si>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</si>
  <si>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</si>
  <si>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</si>
  <si>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</si>
  <si>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</si>
  <si>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</si>
  <si>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</si>
  <si>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</si>
  <si>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</si>
  <si>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</si>
  <si>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</si>
  <si>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</si>
  <si>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</si>
  <si>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</si>
  <si>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</si>
  <si>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</si>
  <si>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</si>
  <si>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</si>
  <si>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</si>
  <si>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</si>
  <si>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</si>
  <si>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</si>
  <si>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</si>
  <si>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</si>
  <si>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</si>
  <si>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</si>
  <si>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</si>
  <si>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</si>
  <si>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</si>
  <si>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</si>
  <si>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</si>
  <si>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</si>
  <si>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</si>
  <si>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</si>
  <si>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</si>
  <si>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</si>
  <si>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</si>
  <si>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</si>
  <si>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</si>
  <si>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</si>
  <si>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</si>
  <si>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</si>
  <si>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</si>
  <si>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</si>
  <si>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</si>
  <si>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</si>
  <si>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</si>
  <si>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</si>
  <si>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</si>
  <si>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</si>
  <si>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</si>
  <si>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</si>
  <si>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</si>
  <si>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</si>
  <si>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</si>
  <si>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</si>
  <si>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</si>
  <si>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</si>
  <si>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</si>
  <si>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</si>
  <si>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</si>
  <si>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</si>
  <si>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</si>
  <si>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</si>
  <si>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</si>
  <si>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</si>
  <si>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</si>
  <si>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</si>
  <si>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</si>
  <si>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</si>
  <si>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</si>
  <si>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</si>
  <si>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</si>
  <si>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</si>
  <si>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</si>
  <si>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</si>
  <si>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</si>
  <si>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</si>
  <si>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</si>
  <si>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</si>
  <si>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</si>
  <si>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</si>
  <si>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</si>
  <si>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</si>
  <si>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</si>
  <si>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</si>
  <si>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</si>
  <si>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</si>
  <si>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</si>
  <si>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</si>
  <si>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</si>
  <si>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</si>
  <si>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</si>
  <si>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</si>
  <si>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</si>
  <si>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</si>
  <si>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</si>
  <si>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</si>
  <si>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</si>
  <si>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</si>
  <si>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</si>
  <si>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</si>
  <si>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</si>
  <si>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</si>
  <si>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</si>
  <si>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</si>
  <si>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</si>
  <si>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</si>
  <si>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</si>
  <si>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</si>
  <si>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</si>
  <si>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</si>
  <si>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</si>
  <si>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</si>
  <si>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</si>
  <si>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</si>
  <si>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</si>
  <si>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</si>
  <si>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</si>
  <si>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</si>
  <si>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</si>
  <si>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</si>
  <si>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</si>
  <si>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</si>
  <si>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</si>
  <si>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</si>
  <si>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</si>
  <si>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</si>
  <si>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</si>
  <si>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</si>
  <si>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</si>
  <si>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</si>
  <si>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</si>
  <si>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</si>
  <si>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</si>
  <si>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</si>
  <si>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</si>
  <si>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</si>
  <si>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</si>
  <si>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</si>
  <si>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</si>
  <si>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</si>
  <si>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</si>
  <si>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</si>
  <si>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</si>
  <si>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</si>
  <si>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</si>
  <si>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</si>
  <si>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</si>
  <si>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</si>
  <si>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</si>
  <si>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</si>
  <si>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</si>
  <si>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</si>
  <si>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</si>
  <si>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</si>
  <si>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</si>
  <si>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</si>
  <si>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</si>
  <si>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</si>
  <si>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</si>
  <si>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</si>
  <si>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</si>
  <si>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</si>
  <si>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</si>
  <si>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</si>
  <si>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</si>
  <si>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</si>
  <si>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</si>
  <si>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</si>
  <si>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</si>
  <si>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</si>
  <si>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</si>
  <si>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</si>
  <si>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</si>
  <si>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</si>
  <si>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</si>
  <si>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</si>
  <si>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</si>
  <si>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</si>
  <si>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</si>
  <si>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</si>
  <si>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</si>
  <si>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</si>
  <si>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</si>
  <si>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</si>
  <si>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</si>
  <si>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</si>
  <si>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</si>
  <si>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</si>
  <si>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</si>
  <si>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</si>
  <si>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</si>
  <si>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</si>
  <si>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</si>
  <si>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</si>
  <si>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</si>
  <si>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</si>
  <si>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</si>
  <si>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</si>
  <si>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</si>
  <si>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</si>
  <si>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</si>
  <si>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</si>
  <si>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</si>
  <si>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</si>
  <si>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</si>
  <si>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</si>
  <si>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</si>
  <si>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</si>
  <si>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</si>
  <si>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</si>
  <si>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</si>
  <si>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</si>
  <si>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</si>
  <si>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</si>
  <si>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</si>
  <si>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</si>
  <si>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</si>
  <si>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</si>
  <si>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</si>
  <si>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</si>
  <si>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</si>
  <si>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</si>
  <si>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</si>
  <si>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</si>
  <si>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</si>
  <si>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</si>
  <si>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</si>
  <si>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</si>
  <si>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</si>
  <si>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</si>
  <si>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</si>
  <si>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</si>
  <si>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</si>
  <si>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</si>
  <si>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</si>
  <si>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</si>
  <si>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</si>
  <si>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</si>
  <si>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</si>
  <si>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</si>
  <si>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</si>
  <si>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</si>
  <si>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</si>
  <si>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</si>
  <si>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</si>
  <si>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</si>
  <si>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</si>
  <si>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</si>
  <si>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</si>
  <si>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</si>
  <si>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</si>
  <si>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</si>
  <si>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</si>
  <si>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</si>
  <si>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</si>
  <si>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</si>
  <si>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</si>
  <si>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</si>
  <si>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</si>
  <si>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</si>
  <si>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</si>
  <si>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</si>
  <si>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</si>
  <si>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</si>
  <si>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</si>
  <si>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</si>
  <si>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</si>
  <si>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</si>
  <si>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</si>
  <si>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</si>
  <si>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</si>
  <si>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</si>
  <si>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</si>
  <si>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</si>
  <si>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</si>
  <si>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</si>
  <si>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</si>
  <si>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</si>
  <si>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</si>
  <si>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</si>
  <si>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</si>
  <si>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</si>
  <si>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</si>
  <si>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</si>
  <si>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</si>
  <si>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</si>
  <si>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</si>
  <si>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</si>
  <si>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</si>
  <si>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</si>
  <si>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</si>
  <si>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</si>
  <si>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</si>
  <si>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</si>
  <si>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</si>
  <si>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</si>
  <si>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</si>
  <si>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</si>
  <si>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</si>
  <si>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</si>
  <si>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</si>
  <si>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</si>
  <si>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</si>
  <si>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</si>
  <si>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</si>
  <si>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</si>
  <si>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</si>
  <si>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</si>
  <si>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</si>
  <si>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</si>
  <si>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</si>
  <si>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</si>
  <si>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</si>
  <si>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</si>
  <si>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</si>
  <si>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</si>
  <si>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</si>
  <si>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</si>
  <si>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</si>
  <si>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</si>
  <si>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</si>
  <si>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</si>
  <si>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</si>
  <si>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</si>
  <si>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</si>
  <si>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</si>
  <si>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</si>
  <si>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</si>
  <si>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</si>
  <si>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</si>
  <si>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</si>
  <si>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</si>
  <si>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</si>
  <si>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</si>
  <si>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</si>
  <si>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</si>
  <si>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</si>
  <si>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</si>
  <si>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</si>
  <si>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</si>
  <si>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</si>
  <si>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</si>
  <si>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</si>
  <si>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</si>
  <si>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</si>
  <si>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</si>
  <si>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</si>
  <si>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</si>
  <si>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</si>
  <si>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</si>
  <si>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</si>
  <si>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</si>
  <si>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</si>
  <si>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</si>
  <si>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</si>
  <si>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</si>
  <si>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</si>
  <si>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</si>
  <si>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</si>
  <si>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</si>
  <si>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</si>
  <si>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</si>
  <si>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</si>
  <si>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</si>
  <si>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</si>
  <si>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</si>
  <si>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</si>
  <si>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</si>
  <si>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</si>
  <si>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</si>
  <si>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</si>
  <si>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</si>
  <si>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</si>
  <si>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</si>
  <si>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</si>
  <si>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</si>
  <si>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</si>
  <si>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</si>
  <si>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</si>
  <si>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</si>
  <si>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</si>
  <si>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</si>
  <si>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</si>
  <si>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</si>
  <si>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</si>
  <si>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</si>
  <si>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</si>
  <si>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</si>
  <si>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</si>
  <si>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</si>
  <si>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</si>
  <si>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</si>
  <si>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</si>
  <si>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</si>
  <si>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</si>
  <si>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</si>
  <si>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</si>
  <si>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</si>
  <si>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</si>
  <si>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</si>
  <si>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</si>
  <si>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</si>
  <si>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</si>
  <si>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</si>
  <si>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</si>
  <si>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</si>
  <si>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</si>
  <si>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</si>
  <si>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</si>
  <si>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</si>
  <si>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</si>
  <si>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</si>
  <si>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</si>
  <si>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</si>
  <si>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</si>
  <si>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</si>
  <si>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</si>
  <si>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</si>
  <si>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</si>
  <si>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</si>
  <si>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</si>
  <si>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</si>
  <si>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</si>
  <si>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</si>
  <si>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</si>
  <si>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</si>
  <si>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</si>
  <si>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</si>
  <si>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</si>
  <si>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</si>
  <si>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</si>
  <si>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</si>
  <si>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</si>
  <si>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</si>
  <si>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</si>
  <si>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</si>
  <si>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</si>
  <si>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</si>
  <si>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</si>
  <si>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</si>
  <si>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</si>
  <si>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</si>
  <si>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</si>
  <si>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</si>
  <si>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</si>
  <si>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</si>
  <si>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</si>
  <si>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</si>
  <si>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</si>
  <si>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</si>
  <si>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</si>
  <si>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</si>
  <si>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</si>
  <si>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</si>
  <si>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</si>
  <si>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</si>
  <si>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</si>
  <si>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</si>
  <si>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</si>
  <si>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</si>
  <si>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</si>
  <si>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</si>
  <si>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</si>
  <si>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</si>
  <si>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</si>
  <si>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</si>
  <si>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</si>
  <si>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</si>
  <si>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</si>
  <si>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</si>
  <si>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</si>
  <si>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</si>
  <si>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</si>
  <si>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</si>
  <si>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</si>
  <si>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</si>
  <si>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</si>
  <si>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</si>
  <si>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</si>
  <si>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</si>
  <si>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</si>
  <si>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</si>
  <si>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</si>
  <si>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</si>
  <si>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</si>
  <si>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</si>
  <si>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</si>
  <si>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</si>
  <si>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</si>
  <si>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</si>
  <si>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</si>
  <si>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</si>
  <si>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</si>
  <si>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</si>
  <si>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</si>
  <si>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</si>
  <si>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</si>
  <si>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</si>
  <si>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</si>
  <si>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</si>
  <si>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</si>
  <si>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</si>
  <si>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</si>
  <si>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</si>
  <si>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</si>
  <si>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</si>
  <si>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</si>
  <si>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</si>
  <si>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</si>
  <si>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</si>
  <si>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</si>
  <si>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</si>
  <si>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</si>
  <si>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</si>
  <si>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</si>
  <si>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</si>
  <si>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</si>
  <si>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</si>
  <si>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</si>
  <si>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</si>
  <si>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</si>
  <si>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</si>
  <si>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</si>
  <si>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</si>
  <si>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</si>
  <si>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</si>
  <si>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</si>
  <si>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</si>
  <si>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</si>
  <si>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</si>
  <si>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</si>
  <si>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</si>
  <si>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</si>
  <si>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</si>
  <si>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</si>
  <si>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</si>
  <si>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</si>
  <si>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</si>
  <si>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</si>
  <si>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</si>
  <si>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</si>
  <si>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</si>
  <si>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</si>
  <si>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</si>
  <si>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</si>
  <si>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</si>
  <si>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</si>
  <si>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</si>
  <si>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</si>
  <si>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</si>
  <si>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</si>
  <si>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</si>
  <si>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</si>
  <si>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</si>
  <si>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</si>
  <si>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</si>
  <si>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</si>
  <si>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</si>
  <si>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</si>
  <si>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</si>
  <si>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</si>
  <si>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</si>
  <si>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</si>
  <si>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</si>
  <si>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</si>
  <si>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</si>
  <si>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</si>
  <si>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</si>
  <si>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</si>
  <si>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</si>
  <si>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</si>
  <si>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</si>
  <si>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</si>
  <si>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</si>
  <si>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</si>
  <si>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</si>
  <si>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</si>
  <si>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</si>
  <si>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</si>
  <si>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</si>
  <si>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</si>
  <si>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</si>
  <si>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</si>
  <si>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</si>
  <si>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</si>
  <si>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</si>
  <si>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</si>
  <si>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</si>
  <si>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</si>
  <si>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</si>
  <si>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</si>
  <si>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</si>
  <si>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</si>
  <si>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</si>
  <si>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</si>
  <si>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</si>
  <si>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</si>
  <si>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</si>
  <si>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</si>
  <si>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</si>
  <si>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</si>
  <si>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</si>
  <si>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</si>
  <si>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</si>
  <si>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</si>
  <si>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</si>
  <si>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</si>
  <si>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</si>
  <si>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</si>
  <si>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</si>
  <si>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</si>
  <si>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</si>
  <si>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</si>
  <si>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</si>
  <si>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</si>
  <si>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</si>
  <si>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</si>
  <si>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</si>
  <si>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</si>
  <si>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</si>
  <si>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</si>
  <si>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</si>
  <si>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</si>
  <si>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</si>
  <si>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</si>
  <si>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</si>
  <si>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</si>
  <si>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</si>
  <si>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</si>
  <si>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</si>
  <si>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</si>
  <si>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</si>
  <si>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</si>
  <si>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</si>
  <si>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</si>
  <si>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</si>
  <si>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</si>
  <si>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</si>
  <si>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</si>
  <si>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</si>
  <si>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</si>
  <si>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</si>
  <si>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</si>
  <si>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</si>
  <si>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</si>
  <si>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</si>
  <si>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</si>
  <si>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</si>
  <si>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</si>
  <si>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</si>
  <si>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</si>
  <si>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</si>
  <si>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</si>
  <si>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</si>
  <si>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</si>
  <si>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</si>
  <si>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</si>
  <si>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</si>
  <si>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</si>
  <si>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</si>
  <si>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</si>
  <si>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</si>
  <si>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</si>
  <si>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</si>
  <si>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</si>
  <si>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</si>
  <si>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</si>
  <si>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</si>
  <si>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</si>
  <si>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</si>
  <si>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</si>
  <si>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</si>
  <si>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</si>
  <si>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</si>
  <si>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</si>
  <si>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</si>
  <si>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</si>
  <si>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</si>
  <si>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</si>
  <si>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</si>
  <si>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</si>
  <si>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</si>
  <si>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</si>
  <si>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</si>
  <si>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</si>
  <si>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</si>
  <si>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</si>
  <si>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</si>
  <si>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</si>
  <si>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</si>
  <si>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</si>
  <si>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</si>
  <si>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</si>
  <si>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</si>
  <si>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</si>
  <si>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</si>
  <si>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</si>
  <si>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</si>
  <si>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</si>
  <si>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</si>
  <si>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</si>
  <si>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</si>
  <si>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</si>
  <si>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</si>
  <si>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</si>
  <si>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</si>
  <si>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</si>
  <si>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</si>
  <si>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</si>
  <si>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</si>
  <si>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</si>
  <si>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</si>
  <si>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</si>
  <si>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</si>
  <si>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</si>
  <si>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</si>
  <si>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</si>
  <si>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</si>
  <si>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</si>
  <si>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</si>
  <si>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</si>
  <si>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</si>
  <si>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</si>
  <si>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</si>
  <si>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</si>
  <si>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</si>
  <si>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</si>
  <si>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</si>
  <si>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</si>
  <si>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</si>
  <si>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</si>
  <si>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</si>
  <si>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</si>
  <si>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</si>
  <si>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</si>
  <si>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</si>
  <si>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</si>
  <si>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</si>
  <si>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</si>
  <si>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</si>
  <si>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</si>
  <si>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</si>
  <si>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</si>
  <si>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</si>
  <si>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</si>
  <si>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</si>
  <si>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</si>
  <si>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</si>
  <si>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</si>
  <si>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</si>
  <si>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</si>
  <si>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</si>
  <si>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</si>
  <si>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</si>
  <si>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</si>
  <si>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</si>
  <si>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</si>
  <si>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</si>
  <si>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</si>
  <si>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</si>
  <si>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</si>
  <si>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</si>
  <si>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</si>
  <si>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</si>
  <si>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</si>
  <si>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</si>
  <si>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</si>
  <si>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</si>
  <si>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</si>
  <si>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</si>
  <si>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</si>
  <si>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</si>
  <si>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</si>
  <si>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</si>
  <si>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</si>
  <si>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</si>
  <si>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</si>
  <si>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</si>
  <si>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</si>
  <si>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</si>
  <si>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</si>
  <si>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</si>
  <si>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</si>
  <si>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</si>
  <si>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</si>
  <si>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</si>
  <si>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</si>
  <si>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</si>
  <si>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</si>
  <si>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</si>
  <si>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</si>
  <si>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jed0917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</si>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</sst>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7" totalsRowShown="0" headerRowDxfId="32" dataDxfId="31" headerRowBorderDxfId="29" tableBorderDxfId="30" totalsRowBorderDxfId="28">
  <autoFilter ref="A1:L1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305.08918483796151</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45968.037610763888</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45968.037610763888</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45968.037610763888</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45968.037610763888</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45968.037610763888</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45968.037610763888</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45968.037610763888</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45968.037610763888</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45968.037610763888</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45968.037610763888</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45968.037610763888</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45968.037610763888</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45968.037610763888</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45968.037610763888</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45968.037610763888</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45968.037610763888</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45968.037610763888</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45968.037610763888</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45968.037610763888</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45968.037610763888</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45968.037610763888</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45968.037610763888</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45968.037610763888</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45968.037610763888</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45968.037610763888</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45968.037610763888</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45968.037610763888</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45968.037610763888</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45968.037610763888</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45968.037610763888</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45968.037610763888</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45968.037610763888</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45968.037610763888</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45968.037610763888</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45968.037610763888</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45968.037610763888</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45968.037610763888</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45968.037610763888</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45968.037610763888</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45968.037610763888</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45968.037610763888</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45968.037610763888</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45968.037610763888</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45968.037610763888</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45968.037610763888</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45968.037610763888</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45968.037610763888</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45968.037610763888</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45968.037610763888</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45968.037610763888</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45968.037610763888</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45968.037610763888</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45968.037610763888</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45968.037610763888</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45968.037610763888</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45968.037610763888</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45968.037610763888</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45968.037610763888</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45968.037610763888</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45968.037610763888</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45968.037610763888</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45968.037610763888</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45968.037610763888</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45968.037610763888</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45968.037610763888</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45968.037610763888</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45968.037610763888</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45968.037610763888</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45968.037610763888</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45968.037610763888</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45968.037610763888</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45968.037610763888</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45968.037610763888</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45968.037610763888</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45968.037610763888</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45968.037610763888</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45968.037610763888</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45968.037610763888</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45968.037610763888</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45968.037610763888</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45968.037610763888</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A2B80A5F-CF18-44F6-91B0-FFAC6D4D1F82}"/>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143.03777280092618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45968.037610763888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45968.037610763888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45968.037610763888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45968.037610763888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45968.037610763888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45968.037610763888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45968.037610763888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45968.037610763888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45968.037610763888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45968.037610763888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45968.037610763888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45968.037610763888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45968.037610763888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45968.037610763888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45968.037610763888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45968.037610763888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45968.037610763888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45968.037610763888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45968.037610763888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45968.037610763888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45968.037610763888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45968.037610763888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45968.037610763888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45968.037610763888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45968.037610763888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45968.037610763888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45968.037610763888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45968.037610763888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45968.037610763888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45968.037610763888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45968.037610763888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45968.037610763888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45968.037610763888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45968.037610763888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45968.037610763888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45968.037610763888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45968.037610763888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45968.037610763888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45968.037610763888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45968.037610763888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45968.037610763888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45968.037610763888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45968.037610763888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45968.037610763888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45968.037610763888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45968.037610763888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45968.037610763888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45968.037610763888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45968.037610763888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45968.037610763888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45968.037610763888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45968.037610763888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45968.037610763888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45968.037610763888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45968.037610763888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45968.037610763888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45968.037610763888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45968.037610763888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45968.037610763888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45968.037610763888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45968.037610763888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45968.037610763888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45968.037610763888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45968.037610763888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45968.037610763888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45968.037610763888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45968.037610763888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45968.037610763888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45968.037610763888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45968.037610763888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45968.037610763888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45968.037610763888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45968.037610763888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45968.037610763888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45968.037610763888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45968.037610763888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45968.037610763888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45968.037610763888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45968.037610763888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45968.037610763888</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45968.037610763888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45968.037610763888</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45968.037610763888</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45968.037610763888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45968.037610763888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45968.037610763888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45968.037610763888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45968.037610763888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45968.037610763888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45968.037610763888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45968.037610763888</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45968.037610763888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45968.037610763888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45968.037610763888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45968.037610763888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45968.037610763888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45968.037610763888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45968.037610763888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45968.037610763888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45968.037610763888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45968.037610763888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45968.037610763888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45968.037610763888</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45968.037610763888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45968.037610763888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45968.037610763888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45968.037610763888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45968.037610763888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45968.037610763888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45968.037610763888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45968.037610763888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45968.037610763888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45968.037610763888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45968.037610763888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45968.037610763888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45968.037610763888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45968.037610763888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45968.037610763888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45968.037610763888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45968.037610763888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45968.037610763888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45968.037610763888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45968.037610763888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45968.037610763888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45968.037610763888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45968.037610763888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45968.037610763888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45968.037610763888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45968.037610763888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45968.037610763888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45968.037610763888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45968.037610763888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45968.037610763888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45968.037610763888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45968.037610763888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45968.037610763888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45968.037610763888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45968.037610763888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45968.037610763888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45968.037610763888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45968.037610763888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45968.037610763888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45968.037610763888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45968.037610763888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45968.037610763888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45968.037610763888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45968.037610763888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45968.037610763888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45968.037610763888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45968.037610763888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45968.037610763888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45968.037610763888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45968.037610763888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45968.037610763888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45968.037610763888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45968.037610763888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45968.037610763888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45968.037610763888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45968.037610763888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45968.037610763888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45968.037610763888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45968.037610763888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45968.037610763888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45968.037610763888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45968.037610763888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45968.037610763888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45968.037610763888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45968.037610763888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45968.037610763888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45968.037610763888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45968.037610763888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45968.037610763888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45968.037610763888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45968.037610763888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45968.037610763888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45968.037610763888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45968.037610763888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45968.037610763888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45968.037610763888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45968.037610763888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45968.037610763888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45968.037610763888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45968.037610763888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45968.037610763888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45968.037610763888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45968.037610763888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45968.037610763888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45968.037610763888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45968.037610763888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45968.037610763888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45968.037610763888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45968.037610763888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45968.037610763888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45968.037610763888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45968.037610763888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45968.037610763888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45968.037610763888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45968.037610763888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45968.037610763888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45968.037610763888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45968.037610763888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45968.037610763888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45968.037610763888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45968.037610763888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45968.037610763888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45968.037610763888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45968.037610763888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45968.037610763888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45968.037610763888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45968.037610763888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45968.037610763888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45968.037610763888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45968.037610763888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45968.037610763888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45968.037610763888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45968.037610763888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45968.037610763888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45968.037610763888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45968.037610763888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45968.037610763888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45968.037610763888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45968.037610763888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45968.037610763888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45968.037610763888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45968.037610763888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45968.037610763888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45968.037610763888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45968.037610763888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45968.037610763888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45968.037610763888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45968.037610763888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45968.037610763888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45968.037610763888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45968.037610763888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45968.037610763888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45968.037610763888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45968.037610763888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45968.037610763888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45968.037610763888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45968.037610763888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45968.037610763888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45968.037610763888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45968.037610763888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45968.037610763888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45968.037610763888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45968.037610763888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45968.037610763888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45968.037610763888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45968.037610763888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45968.037610763888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45968.037610763888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45968.037610763888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45968.037610763888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45968.037610763888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45968.037610763888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45968.037610763888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45968.037610763888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45968.037610763888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45968.037610763888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45968.037610763888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45968.037610763888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45968.037610763888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45968.037610763888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45968.037610763888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45968.037610763888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45968.037610763888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45968.037610763888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45968.037610763888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45968.037610763888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45968.037610763888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45968.037610763888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45968.037610763888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45968.037610763888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45968.037610763888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45968.037610763888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45968.037610763888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45968.037610763888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45968.037610763888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45968.037610763888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45968.037610763888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45968.037610763888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45968.037610763888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45968.037610763888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45968.037610763888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45968.037610763888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45968.037610763888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45968.037610763888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45968.037610763888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45968.037610763888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45968.037610763888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45968.037610763888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45968.037610763888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45968.037610763888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45968.037610763888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45968.037610763888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45968.037610763888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45968.037610763888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45968.037610763888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45968.037610763888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45968.037610763888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45968.037610763888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45968.037610763888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45968.037610763888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45968.037610763888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45968.037610763888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45968.037610763888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45968.037610763888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45968.037610763888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45968.037610763888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45968.037610763888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45968.037610763888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45968.037610763888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45968.037610763888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45968.037610763888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45968.037610763888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45968.037610763888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45968.037610763888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45968.037610763888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45968.037610763888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45968.037610763888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45968.037610763888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45968.037610763888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45968.037610763888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45968.037610763888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45968.037610763888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45968.037610763888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45968.037610763888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45968.037610763888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45968.037610763888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45968.037610763888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45968.037610763888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45968.037610763888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45968.037610763888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45968.037610763888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45968.037610763888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45968.037610763888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45968.037610763888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45968.037610763888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45968.037610763888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45968.037610763888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45968.037610763888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45968.037610763888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45968.037610763888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45968.037610763888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45968.037610763888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45968.037610763888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45968.037610763888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45968.037610763888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45968.037610763888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45968.037610763888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45968.037610763888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45968.037610763888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45968.037610763888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45968.037610763888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45968.037610763888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45968.037610763888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45968.037610763888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45968.037610763888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45968.037610763888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45968.037610763888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45968.037610763888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45968.037610763888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45968.037610763888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45968.037610763888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45968.037610763888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45968.037610763888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45968.037610763888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45968.037610763888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45968.037610763888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45968.037610763888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45968.037610763888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45968.037610763888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45968.037610763888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45968.037610763888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45968.037610763888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45968.037610763888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45968.037610763888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45968.037610763888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45968.037610763888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45968.037610763888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45968.037610763888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45968.037610763888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45968.037610763888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45968.037610763888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45968.037610763888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45968.037610763888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45968.037610763888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45968.037610763888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45968.037610763888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45968.037610763888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45968.037610763888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45968.037610763888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45968.037610763888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45968.037610763888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45968.037610763888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45968.037610763888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45968.037610763888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45968.037610763888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45968.037610763888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45968.037610763888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45968.037610763888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45968.037610763888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45968.037610763888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45968.037610763888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45968.037610763888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45968.037610763888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45968.037610763888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45968.037610763888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45968.037610763888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45968.037610763888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45968.037610763888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45968.037610763888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45968.037610763888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45968.037610763888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45968.037610763888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45968.037610763888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45968.037610763888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45968.037610763888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45968.037610763888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45968.037610763888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45968.037610763888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45968.037610763888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45968.037610763888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45968.037610763888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45968.037610763888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45968.037610763888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45968.037610763888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45968.037610763888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45968.037610763888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45968.037610763888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45968.037610763888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45968.037610763888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45968.037610763888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45968.037610763888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45968.037610763888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45968.037610763888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45968.037610763888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45968.037610763888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45968.037610763888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45968.037610763888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45968.037610763888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45968.037610763888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45968.037610763888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45968.037610763888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45968.037610763888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45968.037610763888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45968.037610763888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45968.037610763888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45968.037610763888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45968.037610763888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45968.037610763888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45968.037610763888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45968.037610763888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45968.037610763888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45968.037610763888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45968.037610763888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45968.037610763888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45968.037610763888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45968.037610763888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45968.037610763888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45968.037610763888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45968.037610763888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45968.037610763888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45968.037610763888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45968.037610763888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45968.037610763888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45968.037610763888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45968.037610763888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45968.037610763888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45968.037610763888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45968.037610763888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45968.037610763888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45968.037610763888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45968.037610763888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45968.037610763888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45968.037610763888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45968.037610763888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45968.037610763888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45968.037610763888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45968.037610763888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45968.037610763888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45968.037610763888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45968.037610763888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45968.037610763888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45968.037610763888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45968.037610763888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45968.037610763888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45968.037610763888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45968.037610763888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45968.037610763888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45968.037610763888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45968.037610763888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45968.037610763888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45968.037610763888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45968.037610763888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45968.037610763888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45968.037610763888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45968.037610763888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45968.037610763888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45968.037610763888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45968.037610763888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45968.037610763888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45968.037610763888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45968.037610763888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45968.037610763888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45968.037610763888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45968.037610763888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45968.037610763888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45968.037610763888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45968.037610763888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45968.037610763888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45968.037610763888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45968.037610763888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45968.037610763888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45968.037610763888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45968.037610763888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45968.037610763888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45968.037610763888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45968.037610763888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45968.037610763888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45968.037610763888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45968.037610763888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45968.037610763888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45968.037610763888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45968.037610763888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45968.037610763888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45968.037610763888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45968.037610763888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45968.037610763888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45968.037610763888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45968.037610763888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45968.037610763888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45968.037610763888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45968.037610763888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45968.037610763888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45968.037610763888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45968.037610763888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45968.037610763888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45968.037610763888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45968.037610763888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45968.037610763888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45968.037610763888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45968.037610763888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45968.037610763888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45968.037610763888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45968.037610763888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45968.037610763888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45968.037610763888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45968.037610763888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45968.037610763888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45968.037610763888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45968.037610763888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45968.037610763888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45968.037610763888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45968.037610763888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45968.037610763888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45968.037610763888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45968.037610763888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45968.037610763888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45968.037610763888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45968.037610763888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45968.037610763888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45968.037610763888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45968.037610763888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45968.037610763888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45968.037610763888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45968.037610763888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45968.037610763888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45968.037610763888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45968.037610763888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45968.037610763888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45968.037610763888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45968.037610763888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45968.037610763888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45968.037610763888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45968.037610763888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45968.037610763888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45968.037610763888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45968.037610763888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45968.037610763888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45968.037610763888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45968.037610763888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45968.037610763888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45968.037610763888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45968.037610763888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45968.037610763888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45968.037610763888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45968.037610763888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45968.037610763888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45968.037610763888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45968.037610763888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45968.037610763888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45968.037610763888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45968.037610763888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45968.037610763888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45968.037610763888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45968.037610763888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45968.037610763888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45968.037610763888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45968.037610763888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45968.037610763888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45968.037610763888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45968.037610763888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45968.037610763888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45968.037610763888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45968.037610763888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45968.037610763888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45968.037610763888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45968.037610763888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45968.037610763888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45968.037610763888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45968.037610763888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45968.037610763888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45968.037610763888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45968.037610763888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45968.037610763888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45968.037610763888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45968.037610763888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45968.037610763888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45968.037610763888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45968.037610763888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45968.037610763888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45968.037610763888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45968.037610763888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45968.037610763888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45968.037610763888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45968.037610763888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45968.037610763888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45968.037610763888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45968.037610763888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45968.037610763888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45968.037610763888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45968.037610763888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45968.037610763888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45968.037610763888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45968.037610763888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45968.037610763888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45968.037610763888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45968.037610763888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45968.037610763888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45968.037610763888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45968.037610763888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45968.037610763888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45968.037610763888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45968.037610763888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45968.037610763888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45968.037610763888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45968.037610763888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45968.037610763888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45968.037610763888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45968.037610763888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45968.037610763888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45968.037610763888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45968.037610763888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45968.037610763888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45968.037610763888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45968.037610763888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45968.037610763888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45968.037610763888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45968.037610763888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45968.037610763888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45968.037610763888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45968.037610763888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45968.037610763888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45968.037610763888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45968.037610763888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45968.037610763888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45968.037610763888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45968.037610763888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45968.037610763888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45968.037610763888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45968.037610763888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45968.037610763888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45968.037610763888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45968.037610763888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45968.037610763888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45968.037610763888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45968.037610763888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45968.037610763888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45968.037610763888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45968.037610763888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45968.037610763888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45968.037610763888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45968.037610763888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45968.037610763888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45968.037610763888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45968.037610763888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45968.037610763888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45968.037610763888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45968.037610763888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45968.037610763888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45968.037610763888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45968.037610763888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45968.037610763888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45968.037610763888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45968.037610763888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45968.037610763888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45968.037610763888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45968.037610763888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45968.037610763888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45968.037610763888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45968.037610763888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45968.037610763888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45968.037610763888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45968.037610763888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45968.037610763888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45968.037610763888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45968.037610763888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45968.037610763888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45968.037610763888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45968.037610763888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45968.037610763888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45968.037610763888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45968.037610763888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45968.037610763888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45968.037610763888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45968.037610763888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45968.037610763888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45968.037610763888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45968.037610763888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45968.037610763888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45968.037610763888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45968.037610763888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45968.037610763888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45968.037610763888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45968.037610763888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45968.037610763888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45968.037610763888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45968.037610763888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45968.037610763888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45968.037610763888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45968.037610763888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45968.037610763888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45968.037610763888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45968.037610763888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45968.037610763888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45968.037610763888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45968.037610763888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45968.037610763888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45968.037610763888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45968.037610763888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45968.037610763888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45968.037610763888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45968.037610763888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45968.037610763888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45968.037610763888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45968.037610763888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45968.037610763888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45968.037610763888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45968.037610763888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45968.037610763888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45968.037610763888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45968.037610763888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45968.037610763888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45968.037610763888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45968.037610763888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45968.037610763888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45968.037610763888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45968.037610763888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45968.037610763888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45968.037610763888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45968.037610763888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45968.037610763888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45968.037610763888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45968.037610763888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45968.037610763888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45968.037610763888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45968.037610763888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45968.037610763888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45968.037610763888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45968.037610763888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45968.037610763888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45968.037610763888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45968.037610763888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45968.037610763888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45968.037610763888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45968.037610763888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45968.037610763888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45968.037610763888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45968.037610763888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45968.037610763888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45968.037610763888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45968.037610763888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45968.037610763888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45968.037610763888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45968.037610763888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45968.037610763888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45968.037610763888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45968.037610763888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45968.037610763888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45968.037610763888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45968.037610763888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45968.037610763888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45968.037610763888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45968.037610763888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45968.037610763888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45968.037610763888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45968.037610763888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45968.037610763888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45968.037610763888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45968.037610763888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45968.037610763888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45968.037610763888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45968.037610763888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45968.037610763888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45968.037610763888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45968.037610763888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45968.037610763888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45968.037610763888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45968.037610763888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45968.037610763888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45968.037610763888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45968.037610763888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45968.037610763888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45968.037610763888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45968.037610763888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45968.037610763888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45968.037610763888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45968.037610763888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45968.037610763888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45968.037610763888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45968.037610763888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45968.037610763888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45968.037610763888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45968.037610763888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45968.037610763888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45968.037610763888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45968.037610763888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45968.037610763888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45968.037610763888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45968.037610763888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45968.037610763888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45968.037610763888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45968.037610763888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45968.037610763888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45968.037610763888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45968.037610763888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45968.037610763888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45968.037610763888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45968.037610763888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45968.037610763888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45968.037610763888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45968.037610763888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45968.037610763888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45968.037610763888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45968.037610763888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45968.037610763888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45968.037610763888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45968.037610763888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45968.037610763888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45968.037610763888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45968.037610763888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45968.037610763888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45968.037610763888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45968.037610763888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45968.037610763888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45968.037610763888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45968.037610763888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45968.037610763888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45968.037610763888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45968.037610763888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45968.037610763888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45968.037610763888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45968.037610763888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45968.037610763888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45968.037610763888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45968.037610763888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45968.037610763888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45968.037610763888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45968.037610763888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45968.037610763888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45968.037610763888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45968.037610763888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45968.037610763888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45968.037610763888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45968.037610763888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45968.037610763888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45968.037610763888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45968.037610763888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45968.037610763888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45968.037610763888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45968.037610763888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45968.037610763888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45968.037610763888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45968.037610763888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45968.037610763888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45968.037610763888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45968.037610763888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45968.037610763888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45968.037610763888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45968.037610763888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45968.037610763888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45968.037610763888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45968.037610763888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45968.037610763888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45968.037610763888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45968.037610763888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45968.037610763888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45968.037610763888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45968.037610763888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45968.037610763888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45968.037610763888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45968.037610763888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45968.037610763888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45968.037610763888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45968.037610763888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45968.037610763888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45968.037610763888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45968.037610763888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45968.037610763888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45968.037610763888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45968.037610763888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45968.037610763888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45968.037610763888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45968.037610763888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45968.037610763888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45968.037610763888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45968.037610763888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45968.037610763888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45968.037610763888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45968.037610763888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45968.037610763888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45968.037610763888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45968.037610763888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45968.037610763888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45968.037610763888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45968.037610763888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45968.037610763888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45968.037610763888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45968.037610763888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45968.037610763888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45968.037610763888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45968.037610763888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45968.037610763888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45968.037610763888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45968.037610763888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45968.037610763888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45968.037610763888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45968.037610763888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45968.037610763888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45968.037610763888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45968.037610763888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45968.037610763888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45968.037610763888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45968.037610763888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45968.037610763888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45968.037610763888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45968.037610763888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45968.037610763888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45968.037610763888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45968.037610763888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45968.037610763888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45968.037610763888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45968.037610763888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45968.037610763888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45968.037610763888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45968.037610763888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45968.037610763888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45968.037610763888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45968.037610763888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45968.037610763888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45968.037610763888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45968.037610763888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45968.037610763888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45968.037610763888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45968.037610763888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45968.037610763888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45968.037610763888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45968.037610763888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45968.037610763888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45968.037610763888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45968.037610763888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45968.037610763888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45968.037610763888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45968.037610763888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45968.037610763888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45968.037610763888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45968.037610763888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45968.037610763888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45968.037610763888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45968.037610763888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45968.037610763888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45968.037610763888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45968.037610763888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45968.037610763888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45968.037610763888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45968.037610763888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45968.037610763888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45968.037610763888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45968.037610763888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45968.037610763888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45968.037610763888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45968.037610763888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45968.037610763888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45968.037610763888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45968.037610763888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45968.037610763888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45968.037610763888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45968.037610763888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45968.037610763888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45968.037610763888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45968.037610763888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45968.037610763888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45968.037610763888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45968.037610763888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45968.037610763888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45968.037610763888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45968.037610763888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45968.037610763888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45968.037610763888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45968.037610763888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45968.037610763888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45968.037610763888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45968.037610763888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45968.037610763888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45968.037610763888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45968.037610763888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45968.037610763888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45968.037610763888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45968.037610763888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45968.037610763888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45968.037610763888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45968.037610763888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45968.037610763888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45968.037610763888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45968.037610763888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45968.037610763888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45968.037610763888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45968.037610763888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45968.037610763888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45968.037610763888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45968.037610763888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45968.037610763888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45968.037610763888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45968.037610763888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45968.037610763888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45968.037610763888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45968.037610763888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45968.037610763888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45968.037610763888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45968.037610763888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45968.037610763888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45968.037610763888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45968.037610763888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45968.037610763888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45968.037610763888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45968.037610763888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45968.037610763888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45968.037610763888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45968.037610763888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45968.037610763888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45968.037610763888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45968.037610763888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45968.037610763888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45968.037610763888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45968.037610763888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45968.037610763888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45968.037610763888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45968.037610763888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45968.037610763888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45968.037610763888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45968.037610763888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45968.037610763888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45968.037610763888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45968.037610763888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45968.037610763888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45968.037610763888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45968.037610763888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45968.037610763888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45968.037610763888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45968.037610763888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45968.037610763888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45968.037610763888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45968.037610763888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45968.037610763888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45968.037610763888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45968.037610763888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45968.037610763888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45968.037610763888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45968.037610763888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45968.037610763888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45968.037610763888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45968.037610763888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45968.037610763888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45968.037610763888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45968.037610763888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45968.037610763888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45968.037610763888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45968.037610763888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45968.037610763888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45968.037610763888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45968.037610763888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45968.037610763888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45968.037610763888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45968.037610763888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45968.037610763888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45968.037610763888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45968.037610763888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45968.037610763888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45968.037610763888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45968.037610763888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45968.037610763888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45968.037610763888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45968.037610763888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45968.037610763888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45968.037610763888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45968.037610763888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45968.037610763888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45968.037610763888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45968.037610763888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45968.037610763888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45968.037610763888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45968.037610763888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45968.037610763888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45968.037610763888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45968.037610763888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45968.037610763888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45968.037610763888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45968.037610763888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45968.037610763888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45968.037610763888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45968.037610763888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45968.037610763888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45968.037610763888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45968.037610763888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45968.037610763888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45968.037610763888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45968.037610763888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45968.037610763888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45968.037610763888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45968.037610763888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45968.037610763888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45968.037610763888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45968.037610763888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45968.037610763888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45968.037610763888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45968.037610763888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45968.037610763888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45968.037610763888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45968.037610763888</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45968.037610763888</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45968.037610763888</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7"/>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264.55689317129145</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92"/>
      <c r="E3" s="95"/>
      <c r="F3" s="112"/>
      <c r="G3" s="113">
        <f ca="1">IFERROR(NOW()-F3,"")</f>
        <v>45968.037610763888</v>
      </c>
      <c r="H3" s="112"/>
      <c r="I3" s="108" t="str">
        <f>IFERROR(VLOOKUP(D3,DB!A:F,6,0),"")</f>
        <v/>
      </c>
      <c r="J3" s="108" t="str">
        <f>IFERROR(VLOOKUP(D3,DB!A:G,7,0),"")</f>
        <v/>
      </c>
      <c r="K3" s="114"/>
      <c r="L3" s="110" t="str">
        <f>IFERROR(VLOOKUP(D3,DB!A:I,9,0),"")</f>
        <v/>
      </c>
    </row>
    <row r="4" spans="1:16" ht="15" customHeight="1">
      <c r="A4" s="108"/>
      <c r="B4" s="108" t="str">
        <f>IFERROR(VLOOKUP(D4,DB!A:K,11,0),"")</f>
        <v>R4</v>
      </c>
      <c r="C4" s="109"/>
      <c r="D4" s="92" t="s">
        <v>39109</v>
      </c>
      <c r="E4" s="95"/>
      <c r="F4" s="112"/>
      <c r="G4" s="113">
        <f ca="1">IFERROR(NOW()-F4,"")</f>
        <v>45968.037610763888</v>
      </c>
      <c r="H4" s="112"/>
      <c r="I4" s="108" t="str">
        <f>IFERROR(VLOOKUP(D4,DB!A:F,6,0),"")</f>
        <v>SCECO</v>
      </c>
      <c r="J4" s="108" t="str">
        <f>IFERROR(VLOOKUP(D4,DB!A:G,7,0),"")</f>
        <v>Dead+In progress</v>
      </c>
      <c r="K4" s="114"/>
      <c r="L4" s="110" t="str">
        <f>IFERROR(VLOOKUP(D4,DB!A:I,9,0),"")</f>
        <v>Latis</v>
      </c>
    </row>
    <row r="5" spans="1:16" ht="15" customHeight="1">
      <c r="A5" s="108"/>
      <c r="B5" s="108" t="str">
        <f>IFERROR(VLOOKUP(D5,DB!A:K,11,0),"")</f>
        <v/>
      </c>
      <c r="C5" s="109"/>
      <c r="D5" s="92"/>
      <c r="E5" s="95"/>
      <c r="F5" s="112"/>
      <c r="G5" s="113">
        <f ca="1">IFERROR(NOW()-F5,"")</f>
        <v>45968.037610763888</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45968.037610763888</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45968.037610763888</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45968.037610763888</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45968.037610763888</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45968.037610763888</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45968.037610763888</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45968.037610763888</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45968.037610763888</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45968.037610763888</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45968.037610763888</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45968.037610763888</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45968.037610763888</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45968.037610763888</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45968.037610763888</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45968.037610763888</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45968.037610763888</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45968.037610763888</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45968.037610763888</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45968.037610763888</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45968.037610763888</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45968.037610763888</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45968.037610763888</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45968.037610763888</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45968.037610763888</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45968.037610763888</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45968.037610763888</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45968.037610763888</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45968.037610763888</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45968.037610763888</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45968.037610763888</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45968.037610763888</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45968.037610763888</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45968.037610763888</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45968.037610763888</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45968.037610763888</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45968.037610763888</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45968.037610763888</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45968.037610763888</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45968.037610763888</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45968.037610763888</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45968.037610763888</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45968.037610763888</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45968.037610763888</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45968.037610763888</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45968.037610763888</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45968.037610763888</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45968.037610763888</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45968.037610763888</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45968.037610763888</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45968.037610763888</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45968.037610763888</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45968.037610763888</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45968.037610763888</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45968.037610763888</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45968.037610763888</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45968.037610763888</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45968.037610763888</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45968.037610763888</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45968.037610763888</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45968.037610763888</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45968.037610763888</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45968.037610763888</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45968.037610763888</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45968.037610763888</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45968.037610763888</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45968.037610763888</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45968.037610763888</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45968.037610763888</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45968.037610763888</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45968.037610763888</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45968.037610763888</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45968.037610763888</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45968.037610763888</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45968.037610763888</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45968.037610763888</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45968.037610763888</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45968.037610763888</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45968.037610763888</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45968.037610763888</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45968.037610763888</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45968.037610763888</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45968.037610763888</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45968.037610763888</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45968.037610763888</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45968.037610763888</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45968.037610763888</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45968.037610763888</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45968.037610763888</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45968.037610763888</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45968.037610763888</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45968.037610763888</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45968.037610763888</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45968.037610763888</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45968.037610763888</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45968.037610763888</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45968.037610763888</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45968.037610763888</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45968.037610763888</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45968.037610763888</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45968.037610763888</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45968.037610763888</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45968.037610763888</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45968.037610763888</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45968.037610763888</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45968.037610763888</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45968.037610763888</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45968.037610763888</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45968.037610763888</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45968.037610763888</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45968.037610763888</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45968.037610763888</v>
      </c>
      <c r="H116" s="96"/>
      <c r="I116" s="153" t="str">
        <f>IFERROR(VLOOKUP(D116,DB!A:F,6,0),"")</f>
        <v/>
      </c>
      <c r="J116" s="153" t="str">
        <f>IFERROR(VLOOKUP(D116,DB!A:G,7,0),"")</f>
        <v/>
      </c>
      <c r="K116" s="98"/>
      <c r="L116" s="92" t="str">
        <f>IFERROR(VLOOKUP(D116,DB!A:I,9,0),"")</f>
        <v/>
      </c>
    </row>
    <row r="117" spans="1:12" ht="15" customHeight="1">
      <c r="A117" s="153"/>
      <c r="B117" s="153" t="str">
        <f>IFERROR(VLOOKUP(D117,DB!A:K,11,0),"")</f>
        <v/>
      </c>
      <c r="C117" s="94"/>
      <c r="D117" s="92"/>
      <c r="E117" s="95"/>
      <c r="F117" s="96"/>
      <c r="G117" s="154">
        <f ca="1">IFERROR(NOW()-F117,"")</f>
        <v>45968.037610763888</v>
      </c>
      <c r="H117" s="96"/>
      <c r="I117" s="153" t="str">
        <f>IFERROR(VLOOKUP(D117,DB!A:F,6,0),"")</f>
        <v/>
      </c>
      <c r="J117" s="153" t="str">
        <f>IFERROR(VLOOKUP(D117,DB!A:G,7,0),"")</f>
        <v/>
      </c>
      <c r="K117" s="98"/>
      <c r="L117" s="92" t="str">
        <f>IFERROR(VLOOKUP(D117,DB!A:I,9,0),"")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39110</v>
      </c>
      <c r="B2" s="37" t="str">
        <f>IFERROR(VLOOKUP(D2,DB!A:K,11,0),"")</f>
        <v>R5</v>
      </c>
      <c r="C2" s="37">
        <v>3</v>
      </c>
      <c r="D2" s="107" t="s">
        <v>36011</v>
      </c>
      <c r="E2" s="37" t="s">
        <v>39021</v>
      </c>
      <c r="F2" s="38">
        <v>45891.832060185188</v>
      </c>
      <c r="G2" s="123">
        <f ca="1">IFERROR(NOW()-F2,"")</f>
        <v>76.205550578699331</v>
      </c>
      <c r="H2" s="38">
        <v>45891.790393518517</v>
      </c>
      <c r="I2" s="37" t="str">
        <f>IFERROR(VLOOKUP(D2,DB!A:F,6,0),"")</f>
        <v>Generator-SG</v>
      </c>
      <c r="J2" s="37" t="str">
        <f>IFERROR(VLOOKUP(D2,DB!A:G,7,0),"")</f>
        <v>Vandalized</v>
      </c>
      <c r="K2" s="37" t="s">
        <v>39111</v>
      </c>
      <c r="L2" s="37" t="str">
        <f>IFERROR(VLOOKUP(D2,DB!A:I,9,0),"")</f>
        <v>Latis</v>
      </c>
      <c r="M2" s="106"/>
    </row>
    <row r="3" spans="1:13" ht="30.75">
      <c r="A3" s="37" t="s">
        <v>39112</v>
      </c>
      <c r="B3" s="37" t="str">
        <f>IFERROR(VLOOKUP(D3,DB!A:K,11,0),"")</f>
        <v>R5</v>
      </c>
      <c r="C3" s="37">
        <v>1</v>
      </c>
      <c r="D3" s="37" t="s">
        <v>33268</v>
      </c>
      <c r="E3" s="37" t="s">
        <v>39100</v>
      </c>
      <c r="F3" s="38">
        <v>45926.188877314817</v>
      </c>
      <c r="G3" s="123">
        <f t="shared" ref="G3" ca="1" si="0">IFERROR(NOW()-F3,"")</f>
        <v>41.848733449071005</v>
      </c>
      <c r="H3" s="38">
        <v>45926.158159722225</v>
      </c>
      <c r="I3" s="37" t="str">
        <f>IFERROR(VLOOKUP(D3,DB!A:F,6,0),"")</f>
        <v>SCECO</v>
      </c>
      <c r="J3" s="37" t="str">
        <f>IFERROR(VLOOKUP(D3,DB!A:G,7,0),"")</f>
        <v>Good</v>
      </c>
      <c r="K3" s="37" t="s">
        <v>39113</v>
      </c>
      <c r="L3" s="37" t="str">
        <f>IFERROR(VLOOKUP(D3,DB!A:I,9,0),"")</f>
        <v>Latis</v>
      </c>
      <c r="M3" s="106"/>
    </row>
    <row r="4" spans="1:13" ht="48" customHeight="1">
      <c r="A4" s="131" t="s">
        <v>39114</v>
      </c>
      <c r="B4" s="131" t="str">
        <f>IFERROR(VLOOKUP(D4,DB!A:K,11,0),"")</f>
        <v>R5</v>
      </c>
      <c r="C4" s="131">
        <v>1</v>
      </c>
      <c r="D4" s="131" t="s">
        <v>34758</v>
      </c>
      <c r="E4" s="131" t="s">
        <v>39100</v>
      </c>
      <c r="F4" s="132">
        <v>45948.661111111112</v>
      </c>
      <c r="G4" s="133">
        <f ca="1">IFERROR(NOW()-F4,"")</f>
        <v>19.376499652775237</v>
      </c>
      <c r="H4" s="132">
        <v>45948.661111111112</v>
      </c>
      <c r="I4" s="131" t="str">
        <f>IFERROR(VLOOKUP(D4,DB!A:F,6,0),"")</f>
        <v>SCECO</v>
      </c>
      <c r="J4" s="131" t="str">
        <f>IFERROR(VLOOKUP(D4,DB!A:G,7,0),"")</f>
        <v>Dead</v>
      </c>
      <c r="K4" s="131" t="s">
        <v>39115</v>
      </c>
      <c r="L4" s="131" t="str">
        <f>IFERROR(VLOOKUP(D4,DB!A:I,9,0),"")</f>
        <v>Latis</v>
      </c>
    </row>
    <row r="5" spans="1:13" ht="30.75">
      <c r="A5" s="131" t="s">
        <v>39116</v>
      </c>
      <c r="B5" s="131" t="str">
        <f>IFERROR(VLOOKUP(D5,DB!A:K,11,0),"")</f>
        <v>R5</v>
      </c>
      <c r="C5" s="131">
        <v>1</v>
      </c>
      <c r="D5" s="131" t="s">
        <v>32330</v>
      </c>
      <c r="E5" s="131" t="s">
        <v>39117</v>
      </c>
      <c r="F5" s="132">
        <v>45967.840555555558</v>
      </c>
      <c r="G5" s="133">
        <f ca="1">IFERROR(NOW()-F5,"")</f>
        <v>0.19705520832940238</v>
      </c>
      <c r="H5" s="132">
        <v>45967.805902777778</v>
      </c>
      <c r="I5" s="131" t="str">
        <f>IFERROR(VLOOKUP(D5,DB!A:F,6,0),"")</f>
        <v>SCECO</v>
      </c>
      <c r="J5" s="131" t="str">
        <f>IFERROR(VLOOKUP(D5,DB!A:G,7,0),"")</f>
        <v>Dead</v>
      </c>
      <c r="K5" s="131" t="s">
        <v>39118</v>
      </c>
      <c r="L5" s="131" t="str">
        <f>IFERROR(VLOOKUP(D5,DB!A:I,9,0),"")</f>
        <v>Latis</v>
      </c>
    </row>
    <row r="6" spans="1:13" ht="15">
      <c r="A6" s="131"/>
      <c r="B6" s="131" t="str">
        <f>IFERROR(VLOOKUP(D6,DB!A:K,11,0),"")</f>
        <v/>
      </c>
      <c r="C6" s="131"/>
      <c r="D6" s="131"/>
      <c r="E6" s="131"/>
      <c r="F6" s="132"/>
      <c r="G6" s="133">
        <f ca="1">IFERROR(NOW()-F6,"")</f>
        <v>45968.037610763888</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45968.037610763888</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45968.037610763888</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45968.037610763888</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45968.037610763888</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45968.037610763888</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45968.037610763888</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45968.037610763888</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45968.037610763888</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45968.037610763888</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45968.037610763888</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45968.037610763888</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45968.037610763888</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45968.037610763888</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45968.037610763888</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45968.037610763888</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45968.037610763888</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45968.037610763888</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45968.037610763888</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45968.037610763888</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45968.037610763888</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45968.037610763888</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45968.037610763888</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45968.037610763888</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45968.037610763888</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45968.037610763888</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45968.037610763888</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45968.037610763888</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45968.037610763888</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45968.037610763888</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45968.037610763888</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45968.037610763888</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45968.037610763888</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45968.037610763888</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45968.037610763888</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45968.037610763888</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45968.037610763888</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45968.037610763888</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45968.037610763888</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45968.037610763888</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45968.037610763888</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45968.037610763888</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45968.037610763888</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45968.037610763888</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45968.037610763888</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45968.037610763888</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45968.037610763888</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45968.037610763888</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45968.037610763888</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45968.037610763888</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45968.037610763888</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45968.037610763888</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45968.037610763888</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45968.037610763888</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45968.037610763888</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45968.037610763888</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45968.037610763888</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45968.037610763888</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45968.037610763888</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45968.037610763888</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45968.037610763888</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45968.037610763888</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45968.037610763888</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45968.037610763888</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45968.037610763888</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45968.037610763888</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45968.037610763888</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45968.037610763888</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45968.037610763888</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45968.037610763888</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45968.037610763888</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45968.037610763888</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45968.037610763888</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45968.037610763888</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45968.037610763888</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45968.037610763888</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45968.037610763888</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45968.037610763888</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45968.037610763888</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45968.037610763888</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45968.037610763888</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45968.037610763888</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45968.037610763888</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45968.037610763888</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45968.037610763888</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45968.037610763888</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45968.037610763888</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45968.037610763888</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45968.037610763888</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45968.037610763888</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45968.037610763888</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45968.037610763888</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45968.037610763888</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45968.037610763888</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45968.037610763888</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45968.037610763888</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45968.037610763888</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45968.037610763888</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45968.037610763888</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45968.037610763888</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45968.037610763888</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45968.037610763888</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45968.037610763888</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45968.037610763888</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45968.037610763888</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45968.037610763888</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45968.037610763888</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45968.037610763888</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45968.037610763888</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45968.037610763888</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45968.037610763888</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45968.037610763888</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45968.037610763888</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45968.037610763888</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45968.037610763888</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45968.037610763888</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45968.037610763888</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45968.037610763888</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45968.037610763888</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45968.037610763888</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45968.037610763888</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45968.037610763888</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45968.037610763888</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45968.037610763888</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45968.037610763888</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45968.037610763888</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45968.037610763888</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45968.037610763888</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45968.037610763888</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45968.037610763888</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45968.037610763888</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45968.037610763888</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45968.037610763888</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45968.037610763888</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45968.037610763888</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45968.037610763888</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45968.037610763888</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45968.037610763888</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45968.037610763888</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45968.037610763888</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45968.037610763888</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45968.037610763888</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45968.037610763888</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45968.037610763888</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45968.037610763888</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45968.037610763888</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45968.037610763888</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45968.037610763888</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45968.037610763888</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45968.037610763888</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45968.037610763888</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45968.037610763888</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45968.037610763888</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45968.037610763888</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45968.037610763888</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45968.037610763888</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45968.037610763888</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45968.037610763888</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45968.037610763888</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45968.037610763888</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45968.037610763888</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45968.037610763888</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45968.037610763888</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45968.037610763888</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45968.037610763888</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45968.037610763888</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45968.037610763888</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45968.037610763888</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45968.037610763888</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45968.037610763888</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45968.037610763888</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45968.037610763888</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45968.037610763888</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45968.037610763888</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45968.037610763888</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45968.037610763888</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45968.037610763888</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45968.037610763888</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45968.037610763888</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45968.037610763888</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45968.037610763888</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45968.037610763888</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45968.037610763888</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45968.037610763888</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45968.037610763888</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45968.037610763888</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45968.037610763888</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45968.037610763888</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45968.037610763888</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45968.037610763888</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45968.037610763888</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45968.037610763888</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45968.037610763888</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45968.037610763888</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45968.037610763888</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45968.037610763888</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45968.037610763888</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45968.037610763888</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45968.037610763888</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45968.037610763888</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45968.037610763888</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45968.037610763888</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45968.037610763888</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45968.037610763888</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45968.037610763888</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45968.037610763888</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45968.037610763888</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45968.037610763888</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45968.037610763888</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45968.037610763888</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45968.037610763888</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45968.037610763888</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45968.037610763888</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45968.037610763888</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45968.037610763888</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45968.037610763888</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45968.037610763888</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45968.037610763888</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45968.037610763888</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45968.037610763888</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45968.037610763888</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45968.037610763888</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45968.037610763888</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45968.037610763888</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45968.037610763888</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45968.037610763888</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45968.037610763888</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45968.037610763888</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45968.037610763888</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45968.037610763888</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45968.037610763888</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45968.037610763888</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45968.037610763888</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45968.037610763888</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45968.037610763888</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45968.037610763888</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45968.037610763888</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45968.037610763888</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45968.037610763888</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45968.037610763888</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45968.037610763888</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45968.037610763888</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45968.037610763888</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45968.037610763888</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45968.037610763888</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45968.037610763888</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45968.037610763888</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45968.037610763888</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45968.037610763888</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45968.037610763888</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45968.037610763888</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45968.037610763888</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45968.037610763888</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45968.037610763888</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45968.037610763888</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45968.037610763888</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45968.037610763888</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45968.037610763888</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45968.037610763888</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45968.037610763888</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45968.037610763888</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45968.037610763888</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45968.037610763888</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45968.037610763888</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45968.037610763888</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45968.037610763888</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45968.037610763888</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45968.037610763888</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45968.037610763888</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45968.037610763888</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45968.037610763888</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45968.037610763888</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45968.037610763888</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45968.037610763888</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45968.037610763888</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45968.037610763888</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45968.037610763888</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45968.037610763888</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45968.037610763888</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45968.037610763888</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45968.037610763888</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45968.037610763888</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45968.037610763888</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45968.037610763888</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45968.037610763888</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45968.037610763888</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45968.037610763888</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7"/>
  <sheetViews>
    <sheetView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45968.037610763888</v>
      </c>
      <c r="H2" s="150"/>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45968.037610763888</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45968.037610763888</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45968.037610763888</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45968.037610763888</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45968.037610763888</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45968.037610763888</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45968.037610763888</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45968.037610763888</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45968.037610763888</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45968.037610763888</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45968.037610763888</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45968.037610763888</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45968.037610763888</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45968.037610763888</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45968.037610763888</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45968.037610763888</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45968.037610763888</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45968.037610763888</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45968.037610763888</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45968.037610763888</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45968.037610763888</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45968.037610763888</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45968.037610763888</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45968.037610763888</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45968.037610763888</v>
      </c>
      <c r="H27" s="150"/>
      <c r="I27" s="86" t="str">
        <f>IFERROR(VLOOKUP(D27,DB!A:F,6,0),"")</f>
        <v/>
      </c>
      <c r="J27" s="61" t="str">
        <f>IFERROR(VLOOKUP(D27,DB!A:G,7,0),"")</f>
        <v/>
      </c>
      <c r="K27" s="151"/>
      <c r="L27" s="152" t="str">
        <f>IFERROR(VLOOKUP(D27,DB!A:I,9,0),"")</f>
        <v/>
      </c>
    </row>
  </sheetData>
  <dataValidations count="2">
    <dataValidation allowBlank="1" showInputMessage="1" showErrorMessage="1" sqref="E1" xr:uid="{62B1622A-85BD-4882-B430-9803BC9B7251}"/>
    <dataValidation type="list" allowBlank="1" showInputMessage="1" showErrorMessage="1" sqref="E2:E27"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2025-11-06T21:56:11Z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