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90" documentId="120_S{2AC9BD13-BADA-5192-A53E-5A8FF88502F6}" xr6:coauthVersionLast="47" xr6:coauthVersionMax="47" xr10:uidLastSave="{C34A7CFE-3B7E-420A-AFF1-7E30D7AA6744}"/>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<sst xmlns="http://schemas.openxmlformats.org/spreadsheetml/2006/main" count="180285" uniqueCount="39127">
  <si>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</si>
  <si>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</si>
  <si>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</si>
  <si>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</si>
  <si>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</si>
  <si>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</si>
  <si>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</si>
  <si>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</si>
  <si>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</si>
  <si>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</si>
  <si>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</si>
  <si>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</si>
  <si>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</si>
  <si>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</si>
  <si>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</si>
  <si>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</si>
  <si>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</si>
  <si>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</si>
  <si>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</si>
  <si>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</si>
  <si>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</si>
  <si>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</si>
  <si>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</si>
  <si>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</si>
  <si>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</si>
  <si>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</si>
  <si>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</si>
  <si>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</si>
  <si>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</si>
  <si>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</si>
  <si>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</si>
  <si>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</si>
  <si>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</si>
  <si>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</si>
  <si>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</si>
  <si>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</si>
  <si>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</si>
  <si>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</si>
  <si>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</si>
  <si>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</si>
  <si>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</si>
  <si>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</si>
  <si>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</si>
  <si>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</si>
  <si>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</si>
  <si>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</si>
  <si>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</si>
  <si>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</si>
  <si>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</si>
  <si>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</si>
  <si>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</si>
  <si>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</si>
  <si>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</si>
  <si>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</si>
  <si>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</si>
  <si>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</si>
  <si>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</si>
  <si>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</si>
  <si>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</si>
  <si>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</si>
  <si>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</si>
  <si>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</si>
  <si>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</si>
  <si>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</si>
  <si>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</si>
  <si>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</si>
  <si>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</si>
  <si>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</si>
  <si>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</si>
  <si>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</si>
  <si>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</si>
  <si>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</si>
  <si>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</si>
  <si>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</si>
  <si>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</si>
  <si>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</si>
  <si>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</si>
  <si>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</si>
  <si>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</si>
  <si>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</si>
  <si>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</si>
  <si>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</si>
  <si>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</si>
  <si>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</si>
  <si>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</si>
  <si>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</si>
  <si>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</si>
  <si>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</si>
  <si>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</si>
  <si>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</si>
  <si>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</si>
  <si>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</si>
  <si>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</si>
  <si>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</si>
  <si>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</si>
  <si>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</si>
  <si>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</si>
  <si>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</si>
  <si>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</si>
  <si>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</si>
  <si>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</si>
  <si>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</si>
  <si>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</si>
  <si>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</si>
  <si>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</si>
  <si>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</si>
  <si>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</si>
  <si>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</si>
  <si>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</si>
  <si>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</si>
  <si>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</si>
  <si>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</si>
  <si>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</si>
  <si>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</si>
  <si>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</si>
  <si>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</si>
  <si>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</si>
  <si>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</si>
  <si>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</si>
  <si>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</si>
  <si>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</si>
  <si>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</si>
  <si>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</si>
  <si>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</si>
  <si>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</si>
  <si>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</si>
  <si>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</si>
  <si>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</si>
  <si>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</si>
  <si>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</si>
  <si>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</si>
  <si>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</si>
  <si>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</si>
  <si>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</si>
  <si>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</si>
  <si>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</si>
  <si>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</si>
  <si>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</si>
  <si>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</si>
  <si>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</si>
  <si>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</si>
  <si>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</si>
  <si>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</si>
  <si>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</si>
  <si>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</si>
  <si>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</si>
  <si>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</si>
  <si>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</si>
  <si>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</si>
  <si>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</si>
  <si>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</si>
  <si>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</si>
  <si>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</si>
  <si>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</si>
  <si>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</si>
  <si>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</si>
  <si>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</si>
  <si>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</si>
  <si>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</si>
  <si>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</si>
  <si>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</si>
  <si>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</si>
  <si>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</si>
  <si>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</si>
  <si>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</si>
  <si>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</si>
  <si>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</si>
  <si>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</si>
  <si>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</si>
  <si>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</si>
  <si>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</si>
  <si>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</si>
  <si>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</si>
  <si>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</si>
  <si>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</si>
  <si>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</si>
  <si>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</si>
  <si>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</si>
  <si>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</si>
  <si>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</si>
  <si>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</si>
  <si>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</si>
  <si>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</si>
  <si>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</si>
  <si>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</si>
  <si>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</si>
  <si>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</si>
  <si>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</si>
  <si>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</si>
  <si>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</si>
  <si>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</si>
  <si>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</si>
  <si>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</si>
  <si>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</si>
  <si>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</si>
  <si>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</si>
  <si>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</si>
  <si>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</si>
  <si>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</si>
  <si>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</si>
  <si>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</si>
  <si>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</si>
  <si>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</si>
  <si>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</si>
  <si>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</si>
  <si>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</si>
  <si>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</si>
  <si>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</si>
  <si>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</si>
  <si>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</si>
  <si>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</si>
  <si>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</si>
  <si>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</si>
  <si>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</si>
  <si>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</si>
  <si>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</si>
  <si>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</si>
  <si>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</si>
  <si>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</si>
  <si>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</si>
  <si>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</si>
  <si>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</si>
  <si>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</si>
  <si>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</si>
  <si>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</si>
  <si>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</si>
  <si>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</si>
  <si>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</si>
  <si>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</si>
  <si>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</si>
  <si>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</si>
  <si>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</si>
  <si>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</si>
  <si>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</si>
  <si>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</si>
  <si>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</si>
  <si>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</si>
  <si>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</si>
  <si>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</si>
  <si>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</si>
  <si>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</si>
  <si>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</si>
  <si>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</si>
  <si>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</si>
  <si>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</si>
  <si>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</si>
  <si>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</si>
  <si>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</si>
  <si>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</si>
  <si>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</si>
  <si>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</si>
  <si>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</si>
  <si>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</si>
  <si>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</si>
  <si>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</si>
  <si>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</si>
  <si>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</si>
  <si>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</si>
  <si>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</si>
  <si>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</si>
  <si>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</si>
  <si>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</si>
  <si>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</si>
  <si>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</si>
  <si>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</si>
  <si>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</si>
  <si>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</si>
  <si>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</si>
  <si>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</si>
  <si>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</si>
  <si>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</si>
  <si>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</si>
  <si>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</si>
  <si>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</si>
  <si>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</si>
  <si>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</si>
  <si>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</si>
  <si>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</si>
  <si>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</si>
  <si>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</si>
  <si>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</si>
  <si>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</si>
  <si>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</si>
  <si>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</si>
  <si>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</si>
  <si>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</si>
  <si>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</si>
  <si>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</si>
  <si>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</si>
  <si>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</si>
  <si>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</si>
  <si>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</si>
  <si>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</si>
  <si>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</si>
  <si>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</si>
  <si>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</si>
  <si>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</si>
  <si>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</si>
  <si>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</si>
  <si>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</si>
  <si>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</si>
  <si>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</si>
  <si>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</si>
  <si>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</si>
  <si>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</si>
  <si>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</si>
  <si>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</si>
  <si>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</si>
  <si>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</si>
  <si>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</si>
  <si>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</si>
  <si>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</si>
  <si>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</si>
  <si>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</si>
  <si>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</si>
  <si>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</si>
  <si>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</si>
  <si>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</si>
  <si>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</si>
  <si>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</si>
  <si>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</si>
  <si>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</si>
  <si>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</si>
  <si>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</si>
  <si>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</si>
  <si>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</si>
  <si>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</si>
  <si>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</si>
  <si>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</si>
  <si>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</si>
  <si>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</si>
  <si>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</si>
  <si>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</si>
  <si>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</si>
  <si>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</si>
  <si>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</si>
  <si>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</si>
  <si>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</si>
  <si>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</si>
  <si>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</si>
  <si>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</si>
  <si>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</si>
  <si>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</si>
  <si>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</si>
  <si>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</si>
  <si>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</si>
  <si>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</si>
  <si>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</si>
  <si>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</si>
  <si>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</si>
  <si>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</si>
  <si>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</si>
  <si>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</si>
  <si>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</si>
  <si>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</si>
  <si>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</si>
  <si>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</si>
  <si>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</si>
  <si>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</si>
  <si>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</si>
  <si>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</si>
  <si>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</si>
  <si>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</si>
  <si>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</si>
  <si>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</si>
  <si>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</si>
  <si>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</si>
  <si>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</si>
  <si>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</si>
  <si>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</si>
  <si>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</si>
  <si>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</si>
  <si>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</si>
  <si>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</si>
  <si>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</si>
  <si>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</si>
  <si>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</si>
  <si>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</si>
  <si>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</si>
  <si>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</si>
  <si>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</si>
  <si>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</si>
  <si>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</si>
  <si>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</si>
  <si>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</si>
  <si>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</si>
  <si>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</si>
  <si>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</si>
  <si>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</si>
  <si>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</si>
  <si>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</si>
  <si>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</si>
  <si>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</si>
  <si>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</si>
  <si>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</si>
  <si>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</si>
  <si>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</si>
  <si>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</si>
  <si>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</si>
  <si>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</si>
  <si>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</si>
  <si>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</si>
  <si>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</si>
  <si>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</si>
  <si>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</si>
  <si>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</si>
  <si>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</si>
  <si>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</si>
  <si>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</si>
  <si>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</si>
  <si>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</si>
  <si>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</si>
  <si>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</si>
  <si>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</si>
  <si>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</si>
  <si>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</si>
  <si>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</si>
  <si>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</si>
  <si>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</si>
  <si>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</si>
  <si>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</si>
  <si>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</si>
  <si>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</si>
  <si>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</si>
  <si>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</si>
  <si>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</si>
  <si>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</si>
  <si>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</si>
  <si>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</si>
  <si>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</si>
  <si>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</si>
  <si>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</si>
  <si>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</si>
  <si>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</si>
  <si>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</si>
  <si>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</si>
  <si>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</si>
  <si>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</si>
  <si>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</si>
  <si>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</si>
  <si>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</si>
  <si>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</si>
  <si>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</si>
  <si>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</si>
  <si>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</si>
  <si>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</si>
  <si>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</si>
  <si>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</si>
  <si>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</si>
  <si>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</si>
  <si>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</si>
  <si>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</si>
  <si>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</si>
  <si>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</si>
  <si>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</si>
  <si>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</si>
  <si>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</si>
  <si>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</si>
  <si>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</si>
  <si>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</si>
  <si>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</si>
  <si>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</si>
  <si>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</si>
  <si>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</si>
  <si>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</si>
  <si>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</si>
  <si>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</si>
  <si>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</si>
  <si>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</si>
  <si>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</si>
  <si>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</si>
  <si>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</si>
  <si>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</si>
  <si>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</si>
  <si>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</si>
  <si>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</si>
  <si>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</si>
  <si>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</si>
  <si>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</si>
  <si>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</si>
  <si>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</si>
  <si>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</si>
  <si>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</si>
  <si>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</si>
  <si>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</si>
  <si>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</si>
  <si>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</si>
  <si>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</si>
  <si>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</si>
  <si>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</si>
  <si>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</si>
  <si>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</si>
  <si>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</si>
  <si>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</si>
  <si>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</si>
  <si>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</si>
  <si>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</si>
  <si>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</si>
  <si>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</si>
  <si>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</si>
  <si>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</si>
  <si>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</si>
  <si>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</si>
  <si>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</si>
  <si>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</si>
  <si>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</si>
  <si>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</si>
  <si>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</si>
  <si>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</si>
  <si>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</si>
  <si>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</si>
  <si>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</si>
  <si>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</si>
  <si>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</si>
  <si>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</si>
  <si>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</si>
  <si>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</si>
  <si>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</si>
  <si>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</si>
  <si>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</si>
  <si>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</si>
  <si>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</si>
  <si>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</si>
  <si>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</si>
  <si>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</si>
  <si>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</si>
  <si>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</si>
  <si>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</si>
  <si>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</si>
  <si>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</si>
  <si>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</si>
  <si>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</si>
  <si>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</si>
  <si>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</si>
  <si>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</si>
  <si>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</si>
  <si>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</si>
  <si>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</si>
  <si>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</si>
  <si>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</si>
  <si>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</si>
  <si>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</si>
  <si>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</si>
  <si>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</si>
  <si>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</si>
  <si>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</si>
  <si>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</si>
  <si>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</si>
  <si>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</si>
  <si>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</si>
  <si>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</si>
  <si>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</si>
  <si>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</si>
  <si>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</si>
  <si>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</si>
  <si>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</si>
  <si>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</si>
  <si>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</si>
  <si>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</si>
  <si>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</si>
  <si>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</si>
  <si>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</si>
  <si>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</si>
  <si>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</si>
  <si>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</si>
  <si>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</si>
  <si>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</si>
  <si>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</si>
  <si>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</si>
  <si>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</si>
  <si>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</si>
  <si>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</si>
  <si>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</si>
  <si>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</si>
  <si>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</si>
  <si>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</si>
  <si>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</si>
  <si>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</si>
  <si>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</si>
  <si>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</si>
  <si>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</si>
  <si>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</si>
  <si>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</si>
  <si>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</si>
  <si>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</si>
  <si>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</si>
  <si>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</si>
  <si>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</si>
  <si>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</si>
  <si>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</si>
  <si>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</si>
  <si>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</si>
  <si>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</si>
  <si>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</si>
  <si>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</si>
  <si>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</si>
  <si>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</si>
  <si>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</si>
  <si>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</si>
  <si>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</si>
  <si>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</si>
  <si>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</si>
  <si>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</si>
  <si>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</si>
  <si>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</si>
  <si>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</si>
  <si>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</si>
  <si>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</si>
  <si>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</si>
  <si>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</si>
  <si>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</si>
  <si>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</si>
  <si>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</si>
  <si>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</si>
  <si>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</si>
  <si>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</si>
  <si>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</si>
  <si>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</si>
  <si>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</si>
  <si>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</si>
  <si>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</si>
  <si>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</si>
  <si>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</si>
  <si>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</si>
  <si>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</si>
  <si>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</si>
  <si>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</si>
  <si>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</si>
  <si>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</si>
  <si>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</si>
  <si>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</si>
  <si>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</si>
  <si>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</si>
  <si>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</si>
  <si>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</si>
  <si>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</si>
  <si>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</si>
  <si>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</si>
  <si>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</si>
  <si>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</si>
  <si>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</si>
  <si>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</si>
  <si>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</si>
  <si>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</si>
  <si>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</si>
  <si>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</si>
  <si>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</si>
  <si>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</si>
  <si>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</si>
  <si>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</si>
  <si>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</si>
  <si>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</si>
  <si>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</si>
  <si>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</si>
  <si>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</si>
  <si>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</si>
  <si>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</si>
  <si>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</si>
  <si>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</si>
  <si>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</si>
  <si>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</si>
  <si>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</si>
  <si>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</si>
  <si>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</si>
  <si>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</si>
  <si>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</si>
  <si>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</si>
  <si>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</si>
  <si>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</si>
  <si>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</si>
  <si>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</si>
  <si>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</si>
  <si>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</si>
  <si>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</si>
  <si>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</si>
  <si>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</si>
  <si>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</si>
  <si>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</si>
  <si>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</si>
  <si>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</si>
  <si>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</si>
  <si>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</si>
  <si>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</si>
  <si>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</si>
  <si>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</si>
  <si>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</si>
  <si>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</si>
  <si>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</si>
  <si>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</si>
  <si>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</si>
  <si>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</si>
  <si>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</si>
  <si>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</si>
  <si>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</si>
  <si>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</si>
  <si>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</si>
  <si>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</si>
  <si>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</si>
  <si>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</si>
  <si>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</si>
  <si>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</si>
  <si>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</si>
  <si>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</si>
  <si>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</si>
  <si>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</si>
  <si>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</si>
  <si>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</si>
  <si>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</si>
  <si>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</si>
  <si>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</si>
  <si>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</si>
  <si>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</si>
  <si>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</si>
  <si>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</si>
  <si>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</si>
  <si>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</si>
  <si>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</si>
  <si>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</si>
  <si>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</si>
  <si>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</si>
  <si>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</si>
  <si>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</si>
  <si>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</si>
  <si>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</si>
  <si>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</si>
  <si>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</si>
  <si>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</si>
  <si>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</si>
  <si>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</si>
  <si>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</si>
  <si>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</si>
  <si>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</si>
  <si>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</si>
  <si>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</si>
  <si>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</si>
  <si>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</si>
  <si>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</si>
  <si>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</si>
  <si>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</si>
  <si>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</si>
  <si>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</si>
  <si>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</si>
  <si>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</si>
  <si>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</si>
  <si>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</si>
  <si>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</si>
  <si>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</si>
  <si>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</si>
  <si>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</si>
  <si>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</si>
  <si>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</si>
  <si>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</si>
  <si>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</si>
  <si>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</si>
  <si>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</si>
  <si>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</si>
  <si>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</si>
  <si>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</si>
  <si>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</si>
  <si>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</si>
  <si>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</si>
  <si>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</si>
  <si>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</si>
  <si>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</si>
  <si>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</si>
  <si>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</si>
  <si>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</si>
  <si>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</si>
  <si>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</si>
  <si>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</si>
  <si>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</si>
  <si>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</si>
  <si>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</si>
  <si>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</si>
  <si>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</si>
  <si>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</si>
  <si>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</si>
  <si>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</si>
  <si>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</si>
  <si>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</si>
  <si>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</si>
  <si>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</si>
  <si>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</si>
  <si>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</si>
  <si>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</si>
  <si>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</si>
  <si>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</si>
  <si>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</si>
  <si>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</si>
  <si>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</si>
  <si>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</si>
  <si>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</si>
  <si>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</si>
  <si>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</si>
  <si>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</si>
  <si>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</si>
  <si>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</si>
  <si>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</si>
  <si>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</si>
  <si>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</si>
  <si>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</si>
  <si>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</si>
  <si>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</si>
  <si>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</si>
  <si>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</si>
  <si>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</si>
  <si>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</si>
  <si>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</si>
  <si>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</si>
  <si>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</si>
  <si>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</si>
  <si>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</si>
  <si>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</si>
  <si>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</si>
  <si>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</si>
  <si>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</si>
  <si>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</si>
  <si>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</si>
  <si>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</si>
  <si>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</si>
  <si>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</si>
  <si>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</si>
  <si>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</si>
  <si>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</si>
  <si>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</si>
  <si>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</si>
  <si>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</si>
  <si>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</si>
  <si>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</si>
  <si>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</si>
  <si>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</si>
  <si>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</si>
  <si>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</si>
  <si>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</si>
  <si>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</si>
  <si>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</si>
  <si>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</si>
  <si>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</si>
  <si>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</si>
  <si>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</si>
  <si>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</si>
  <si>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</si>
  <si>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</si>
  <si>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</si>
  <si>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</si>
  <si>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</si>
  <si>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</si>
  <si>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</si>
  <si>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</si>
  <si>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</si>
  <si>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</si>
  <si>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</si>
  <si>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</si>
  <si>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</si>
  <si>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</si>
  <si>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</si>
  <si>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</si>
  <si>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</si>
  <si>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</si>
  <si>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</si>
  <si>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</si>
  <si>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</si>
  <si>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</si>
  <si>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</si>
  <si>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</si>
  <si>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</si>
  <si>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</si>
  <si>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</si>
  <si>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</si>
  <si>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</si>
  <si>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</si>
  <si>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</si>
  <si>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</si>
  <si>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</si>
  <si>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</si>
  <si>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</si>
  <si>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</si>
  <si>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</si>
  <si>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</si>
  <si>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</si>
  <si>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</si>
  <si>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</si>
  <si>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</si>
  <si>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</si>
  <si>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</si>
  <si>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</si>
  <si>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</si>
  <si>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</si>
  <si>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</si>
  <si>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</si>
  <si>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</si>
  <si>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</si>
  <si>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</si>
  <si>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</si>
  <si>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</si>
  <si>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</si>
  <si>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</si>
  <si>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</si>
  <si>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</si>
  <si>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</si>
  <si>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</si>
  <si>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</si>
  <si>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</si>
  <si>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</si>
  <si>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</si>
  <si>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</si>
  <si>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</si>
  <si>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</si>
  <si>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</si>
  <si>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</si>
  <si>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</si>
  <si>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</si>
  <si>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</si>
  <si>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</si>
  <si>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</si>
  <si>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</si>
  <si>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</si>
  <si>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</si>
  <si>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</si>
  <si>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</si>
  <si>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</si>
  <si>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</si>
  <si>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</si>
  <si>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</si>
  <si>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</si>
  <si>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</si>
  <si>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</si>
  <si>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</si>
  <si>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</si>
  <si>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</si>
  <si>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</si>
  <si>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</si>
  <si>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</si>
  <si>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</si>
  <si>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</si>
  <si>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</si>
  <si>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</si>
  <si>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</si>
  <si>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</si>
  <si>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</si>
  <si>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</si>
  <si>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</si>
  <si>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</si>
  <si>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</si>
  <si>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</si>
  <si>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</si>
  <si>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</si>
  <si>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</si>
  <si>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</si>
  <si>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</si>
  <si>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</si>
  <si>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</si>
  <si>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</si>
  <si>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</si>
  <si>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</si>
  <si>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</si>
  <si>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</si>
  <si>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</si>
  <si>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</si>
  <si>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</si>
  <si>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</si>
  <si>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</si>
  <si>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</si>
  <si>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</si>
  <si>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</si>
  <si>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</si>
  <si>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</si>
  <si>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</si>
  <si>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</si>
  <si>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</si>
  <si>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</si>
  <si>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</si>
  <si>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</si>
  <si>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</si>
  <si>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</si>
  <si>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</si>
  <si>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</si>
  <si>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</si>
  <si>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</si>
  <si>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</si>
  <si>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</si>
  <si>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</si>
  <si>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</si>
  <si>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</si>
  <si>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</si>
  <si>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</si>
  <si>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</si>
  <si>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</si>
  <si>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</si>
  <si>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</si>
  <si>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</si>
  <si>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</si>
  <si>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</si>
  <si>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</si>
  <si>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</si>
  <si>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</si>
  <si>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</si>
  <si>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</si>
  <si>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</si>
  <si>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</si>
  <si>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</si>
  <si>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</si>
  <si>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</si>
  <si>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</si>
  <si>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</si>
  <si>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</si>
  <si>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</si>
  <si>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</si>
  <si>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</si>
  <si>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</si>
  <si>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</si>
  <si>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</si>
  <si>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</si>
  <si>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</si>
  <si>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</si>
  <si>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</si>
  <si>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</si>
  <si>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</si>
  <si>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</si>
  <si>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</si>
  <si>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</si>
  <si>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</si>
  <si>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</si>
  <si>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</si>
  <si>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</si>
  <si>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</si>
  <si>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</si>
  <si>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</si>
  <si>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</si>
  <si>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</si>
  <si>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</si>
  <si>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</si>
  <si>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</si>
  <si>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</si>
  <si>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</si>
  <si>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</si>
  <si>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</si>
  <si>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</si>
  <si>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</si>
  <si>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</si>
  <si>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</si>
  <si>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</si>
  <si>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</si>
  <si>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</si>
  <si>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</si>
  <si>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</si>
  <si>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</si>
  <si>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</si>
  <si>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</si>
  <si>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</si>
  <si>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</si>
  <si>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</si>
  <si>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</si>
  <si>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</si>
  <si>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</si>
  <si>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</si>
  <si>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</si>
  <si>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</si>
  <si>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</si>
  <si>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</si>
  <si>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</si>
  <si>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</si>
  <si>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</si>
  <si>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</si>
  <si>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</si>
  <si>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</si>
  <si>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</si>
  <si>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</si>
  <si>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</si>
  <si>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</si>
  <si>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</si>
  <si>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</si>
  <si>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</si>
  <si>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</si>
  <si>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</si>
  <si>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</si>
  <si>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</si>
  <si>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</si>
  <si>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</si>
  <si>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</si>
  <si>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</si>
  <si>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</si>
  <si>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</si>
  <si>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</si>
  <si>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</si>
  <si>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</si>
  <si>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</si>
  <si>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</si>
  <si>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</si>
  <si>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</si>
  <si>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</si>
  <si>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</si>
  <si>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</si>
  <si>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</si>
  <si>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</si>
  <si>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</si>
  <si>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</si>
  <si>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</si>
  <si>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</si>
  <si>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</si>
  <si>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</si>
  <si>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</si>
  <si>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</si>
  <si>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</si>
  <si>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</si>
  <si>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</si>
  <si>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</si>
  <si>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</si>
  <si>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</si>
  <si>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</si>
  <si>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</si>
  <si>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</si>
  <si>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</si>
  <si>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</si>
  <si>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</si>
  <si>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</si>
  <si>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</si>
  <si>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</si>
  <si>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</si>
  <si>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</si>
  <si>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</si>
  <si>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</si>
  <si>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</si>
  <si>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</si>
  <si>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</si>
  <si>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</si>
  <si>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</si>
  <si>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</si>
  <si>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</si>
  <si>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</si>
  <si>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</si>
  <si>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</si>
  <si>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</si>
  <si>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</si>
  <si>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</si>
  <si>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</si>
  <si>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</si>
  <si>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</si>
  <si>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</si>
  <si>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</si>
  <si>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</si>
  <si>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</si>
  <si>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</si>
  <si>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</si>
  <si>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</si>
  <si>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</si>
  <si>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</si>
  <si>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</si>
  <si>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</si>
  <si>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</si>
  <si>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</si>
  <si>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</si>
  <si>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</si>
  <si>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</si>
  <si>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</si>
  <si>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</si>
  <si>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</si>
  <si>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</si>
  <si>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</si>
  <si>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</si>
  <si>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</si>
  <si>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</si>
  <si>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</si>
  <si>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</si>
  <si>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</si>
  <si>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</si>
  <si>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</si>
  <si>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</si>
  <si>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</si>
  <si>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</si>
  <si>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</si>
  <si>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</si>
  <si>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</si>
  <si>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</si>
  <si>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</si>
  <si>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</si>
  <si>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</si>
  <si>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</si>
  <si>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</si>
  <si>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</si>
  <si>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</si>
  <si>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</si>
  <si>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</si>
  <si>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</si>
  <si>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</si>
  <si>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</si>
  <si>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</si>
  <si>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</si>
  <si>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</si>
  <si>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</si>
  <si>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</si>
  <si>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</si>
  <si>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</si>
  <si>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</si>
  <si>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</si>
  <si>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</si>
  <si>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</si>
  <si>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</si>
  <si>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</si>
  <si>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</si>
  <si>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</si>
  <si>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</si>
  <si>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</si>
  <si>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</si>
  <si>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</si>
  <si>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</si>
  <si>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</si>
  <si>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</si>
  <si>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</si>
  <si>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</si>
  <si>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</si>
  <si>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</si>
  <si>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</si>
  <si>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</si>
  <si>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</si>
  <si>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</si>
  <si>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</si>
  <si>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</si>
  <si>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</si>
  <si>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</si>
  <si>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</si>
  <si>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</si>
  <si>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</si>
  <si>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</si>
  <si>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</si>
  <si>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</si>
  <si>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</si>
  <si>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</si>
  <si>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</si>
  <si>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</si>
  <si>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</si>
  <si>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</si>
  <si>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</si>
  <si>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</si>
  <si>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</si>
  <si>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</si>
  <si>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</si>
  <si>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</si>
  <si>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</si>
  <si>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</si>
  <si>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</si>
  <si>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</si>
  <si>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</si>
  <si>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</si>
  <si>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</si>
  <si>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</si>
  <si>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</si>
  <si>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</si>
  <si>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</si>
  <si>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</si>
  <si>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</si>
  <si>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</si>
  <si>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</si>
  <si>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</si>
  <si>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</si>
  <si>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</si>
  <si>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</si>
  <si>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</si>
  <si>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</si>
  <si>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</si>
  <si>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</si>
  <si>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</si>
  <si>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</si>
  <si>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</si>
  <si>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</si>
  <si>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</si>
  <si>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</si>
  <si>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</si>
  <si>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</si>
  <si>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</si>
  <si>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</si>
  <si>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</si>
  <si>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</si>
  <si>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</si>
  <si>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</si>
  <si>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</si>
  <si>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</si>
  <si>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</si>
  <si>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</si>
  <si>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</si>
  <si>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</si>
  <si>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</si>
  <si>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</si>
  <si>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</si>
  <si>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</si>
  <si>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</si>
  <si>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</si>
  <si>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</si>
  <si>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</si>
  <si>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</si>
  <si>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</si>
  <si>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</si>
  <si>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</si>
  <si>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</si>
  <si>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</si>
  <si>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</si>
  <si>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</si>
  <si>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</si>
  <si>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</si>
  <si>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</si>
  <si>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</si>
  <si>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</si>
  <si>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</si>
  <si>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</si>
  <si>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</si>
  <si>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</si>
  <si>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</si>
  <si>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</si>
  <si>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</si>
  <si>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</si>
  <si>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</si>
  <si>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</si>
  <si>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</si>
  <si>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</si>
  <si>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</si>
  <si>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</si>
  <si>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</si>
  <si>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</si>
  <si>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</si>
  <si>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</si>
  <si>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</si>
  <si>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</si>
  <si>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</si>
  <si>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</si>
  <si>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</si>
  <si>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</si>
  <si>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</si>
  <si>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</si>
  <si>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</si>
  <si>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</si>
  <si>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</si>
  <si>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</si>
  <si>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</si>
  <si>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</si>
  <si>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</si>
  <si>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</si>
  <si>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</si>
  <si>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</si>
  <si>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</si>
  <si>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</si>
  <si>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</si>
  <si>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</si>
  <si>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</si>
  <si>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</si>
  <si>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</si>
  <si>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</si>
  <si>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</si>
  <si>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</si>
  <si>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</si>
  <si>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</si>
  <si>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</si>
  <si>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</si>
  <si>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</si>
  <si>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</si>
  <si>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</si>
  <si>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</si>
  <si>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</si>
  <si>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</si>
  <si>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</si>
  <si>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</si>
  <si>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</si>
  <si>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</si>
  <si>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</si>
  <si>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</si>
  <si>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</si>
  <si>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</si>
  <si>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</si>
  <si>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</si>
  <si>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</si>
  <si>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</si>
  <si>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</si>
  <si>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</si>
  <si>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</si>
  <si>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</si>
  <si>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</si>
  <si>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</si>
  <si>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</si>
  <si>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</si>
  <si>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</si>
  <si>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</si>
  <si>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</si>
  <si>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</si>
  <si>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</si>
  <si>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</si>
  <si>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</si>
  <si>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</si>
  <si>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</si>
  <si>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</si>
  <si>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</si>
  <si>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</si>
  <si>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</si>
  <si>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</si>
  <si>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</si>
  <si>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</si>
  <si>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</si>
  <si>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</si>
  <si>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</si>
  <si>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</si>
  <si>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</si>
  <si>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</si>
  <si>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</si>
  <si>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</si>
  <si>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</si>
  <si>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</si>
  <si>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</si>
  <si>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</si>
  <si>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</si>
  <si>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</si>
  <si>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</si>
  <si>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</si>
  <si>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</si>
  <si>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</si>
  <si>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</si>
  <si>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</si>
  <si>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</si>
  <si>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</si>
  <si>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</si>
  <si>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</si>
  <si>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</si>
  <si>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</si>
  <si>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</si>
  <si>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</si>
  <si>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</si>
  <si>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</si>
  <si>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</si>
  <si>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</si>
  <si>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</si>
  <si>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</si>
  <si>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</si>
  <si>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</si>
  <si>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</si>
  <si>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</si>
  <si>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</si>
  <si>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</si>
  <si>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</si>
  <si>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</si>
  <si>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</si>
  <si>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</si>
  <si>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</si>
  <si>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</si>
  <si>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</si>
  <si>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</si>
  <si>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</si>
  <si>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</si>
  <si>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</si>
  <si>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</si>
  <si>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</si>
  <si>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</si>
  <si>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</si>
  <si>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</si>
  <si>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</si>
  <si>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</si>
  <si>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</si>
  <si>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</si>
  <si>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</si>
  <si>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</si>
  <si>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</si>
  <si>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</si>
  <si>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</si>
  <si>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</si>
  <si>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</si>
  <si>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</si>
  <si>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</si>
  <si>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</si>
  <si>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</si>
  <si>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</si>
  <si>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</si>
  <si>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</si>
  <si>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</si>
  <si>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</si>
  <si>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</si>
  <si>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</si>
  <si>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</si>
  <si>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</si>
  <si>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</si>
  <si>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</si>
  <si>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</si>
  <si>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</si>
  <si>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</si>
  <si>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</si>
  <si>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</si>
  <si>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</si>
  <si>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</si>
  <si>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</si>
  <si>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</si>
  <si>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</si>
  <si>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</si>
  <si>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</si>
  <si>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</si>
  <si>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</si>
  <si>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</si>
  <si>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</si>
  <si>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</si>
  <si>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</si>
  <si>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</si>
  <si>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</si>
  <si>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</si>
  <si>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</si>
  <si>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</si>
  <si>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</si>
  <si>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</si>
  <si>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</si>
  <si>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</si>
  <si>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</si>
  <si>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</si>
  <si>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</si>
  <si>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</si>
  <si>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</si>
  <si>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</si>
  <si>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</si>
  <si>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</si>
  <si>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</si>
  <si>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</si>
  <si>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</si>
  <si>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</si>
  <si>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</si>
  <si>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</si>
  <si>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</si>
  <si>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</si>
  <si>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</si>
  <si>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</si>
  <si>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</si>
  <si>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</si>
  <si>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</si>
  <si>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</si>
  <si>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</si>
  <si>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</si>
  <si>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</si>
  <si>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</si>
  <si>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</si>
  <si>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</si>
  <si>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</si>
  <si>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</si>
  <si>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</si>
  <si>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</si>
  <si>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</si>
  <si>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</si>
  <si>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</si>
  <si>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</si>
  <si>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</si>
  <si>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</si>
  <si>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</si>
  <si>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</si>
  <si>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</si>
  <si>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</si>
  <si>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</si>
  <si>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</si>
  <si>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</si>
  <si>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</si>
  <si>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</si>
  <si>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</si>
  <si>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</si>
  <si>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</si>
  <si>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</si>
  <si>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</si>
  <si>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</si>
  <si>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</si>
  <si>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</si>
  <si>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</si>
  <si>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</si>
  <si>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</si>
  <si>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</si>
  <si>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</si>
  <si>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</si>
  <si>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</si>
  <si>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</si>
  <si>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</si>
  <si>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</si>
  <si>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</si>
  <si>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</si>
  <si>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</si>
  <si>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</si>
  <si>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</si>
  <si>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</si>
  <si>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</si>
  <si>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</si>
  <si>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</si>
  <si>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</si>
  <si>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</si>
  <si>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</si>
  <si>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</si>
  <si>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</si>
  <si>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</si>
  <si>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</si>
  <si>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</si>
  <si>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</si>
  <si>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</si>
  <si>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</si>
  <si>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</si>
  <si>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</si>
  <si>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</si>
  <si>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</si>
  <si>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</si>
  <si>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</si>
  <si>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</si>
  <si>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</si>
  <si>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</si>
  <si>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</si>
  <si>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</si>
  <si>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</si>
  <si>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</si>
  <si>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</si>
  <si>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</si>
  <si>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</si>
  <si>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</si>
  <si>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</si>
  <si>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</si>
  <si>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</si>
  <si>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</si>
  <si>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</si>
  <si>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</si>
  <si>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</si>
  <si>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</si>
  <si>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</si>
  <si>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</si>
  <si>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</si>
  <si>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</si>
  <si>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</si>
  <si>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</si>
  <si>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</si>
  <si>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</si>
  <si>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</si>
  <si>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</si>
  <si>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</si>
  <si>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</si>
  <si>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</si>
  <si>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</si>
  <si>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</si>
  <si>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</si>
  <si>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</si>
  <si>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</si>
  <si>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</si>
  <si>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</si>
  <si>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</si>
  <si>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</si>
  <si>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</si>
  <si>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</si>
  <si>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</si>
  <si>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</si>
  <si>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</si>
  <si>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</si>
  <si>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</si>
  <si>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</si>
  <si>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</si>
  <si>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</si>
  <si>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</si>
  <si>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</si>
  <si>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</si>
  <si>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</si>
  <si>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</si>
  <si>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</si>
  <si>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</si>
  <si>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</si>
  <si>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</si>
  <si>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</si>
  <si>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</si>
  <si>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</si>
  <si>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</si>
  <si>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</si>
  <si>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</si>
  <si>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</si>
  <si>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</si>
  <si>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</si>
  <si>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</si>
  <si>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</si>
  <si>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</si>
  <si>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</si>
  <si>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</si>
  <si>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</si>
  <si>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</si>
  <si>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</si>
  <si>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</si>
  <si>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</si>
  <si>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</si>
  <si>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</si>
  <si>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</si>
  <si>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</si>
  <si>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</si>
  <si>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</si>
  <si>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</si>
  <si>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</si>
  <si>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</si>
  <si>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</si>
  <si>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</si>
  <si>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</si>
  <si>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</si>
  <si>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</si>
  <si>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</si>
  <si>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</si>
  <si>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</si>
  <si>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</si>
  <si>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</si>
  <si>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</si>
  <si>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</si>
  <si>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</si>
  <si>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</si>
  <si>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</si>
  <si>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</si>
  <si>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</si>
  <si>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</si>
  <si>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</si>
  <si>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</si>
  <si>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</si>
  <si>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</si>
  <si>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</si>
  <si>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</si>
  <si>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</si>
  <si>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</si>
  <si>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</si>
  <si>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</si>
  <si>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</si>
  <si>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</si>
  <si>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</si>
  <si>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</si>
  <si>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</si>
  <si>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</si>
  <si>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</si>
  <si>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</si>
  <si>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</si>
  <si>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</si>
  <si>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</si>
  <si>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</si>
  <si>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</si>
  <si>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</si>
  <si>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</si>
  <si>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</si>
  <si>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</si>
  <si>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</si>
  <si>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</si>
  <si>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</si>
  <si>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</si>
  <si>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</si>
  <si>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</si>
  <si>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</si>
  <si>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</si>
  <si>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</si>
  <si>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</si>
  <si>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</si>
  <si>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</si>
  <si>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</si>
  <si>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</si>
  <si>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</si>
  <si>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</si>
  <si>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</si>
  <si>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</si>
  <si>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</si>
  <si>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</si>
  <si>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</si>
  <si>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</si>
  <si>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</si>
  <si>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</si>
  <si>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</si>
  <si>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</si>
  <si>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</si>
  <si>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</si>
  <si>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</si>
  <si>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</si>
  <si>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</si>
  <si>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</si>
  <si>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</si>
  <si>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</si>
  <si>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</si>
  <si>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</si>
  <si>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</si>
  <si>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</si>
  <si>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</si>
  <si>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</si>
  <si>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</si>
  <si>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</si>
  <si>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</si>
  <si>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</si>
  <si>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</si>
  <si>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</si>
  <si>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</si>
  <si>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</si>
  <si>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</si>
  <si>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</si>
  <si>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</si>
  <si>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</si>
  <si>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</si>
  <si>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</si>
  <si>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</si>
  <si>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</si>
  <si>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</si>
  <si>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</si>
  <si>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</si>
  <si>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</si>
  <si>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</si>
  <si>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</si>
  <si>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</si>
  <si>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</si>
  <si>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</si>
  <si>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</si>
  <si>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</si>
  <si>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</si>
  <si>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</si>
  <si>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</si>
  <si>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</si>
  <si>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</si>
  <si>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</si>
  <si>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</si>
  <si>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</si>
  <si>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</si>
  <si>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</si>
  <si>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</si>
  <si>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</si>
  <si>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</si>
  <si>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</si>
  <si>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</si>
  <si>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</si>
  <si>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</si>
  <si>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</si>
  <si>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</si>
  <si>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</si>
  <si>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</si>
  <si>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</si>
  <si>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</si>
  <si>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</si>
  <si>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</si>
  <si>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</si>
  <si>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</si>
  <si>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</si>
  <si>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</si>
  <si>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</si>
  <si>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</si>
  <si>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</si>
  <si>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</si>
  <si>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</si>
  <si>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</si>
  <si>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</si>
  <si>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</si>
  <si>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</si>
  <si>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</si>
  <si>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</si>
  <si>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</si>
  <si>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</si>
  <si>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</si>
  <si>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</si>
  <si>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</si>
  <si>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</si>
  <si>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</si>
  <si>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</si>
  <si>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</si>
  <si>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</si>
  <si>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</si>
  <si>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</si>
  <si>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</si>
  <si>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</si>
  <si>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</si>
  <si>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</si>
  <si>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</si>
  <si>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</si>
  <si>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</si>
  <si>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</si>
  <si>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</si>
  <si>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</si>
  <si>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</si>
  <si>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</si>
  <si>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</si>
  <si>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</si>
  <si>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</si>
  <si>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</si>
  <si>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</si>
  <si>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</si>
  <si>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</si>
  <si>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</si>
  <si>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</si>
  <si>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</si>
  <si>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</si>
  <si>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</si>
  <si>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</si>
  <si>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</si>
  <si>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</si>
  <si>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</si>
  <si>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</si>
  <si>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</si>
  <si>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</si>
  <si>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</si>
  <si>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</si>
  <si>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</si>
  <si>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</si>
  <si>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</si>
  <si>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</si>
  <si>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</si>
  <si>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</si>
  <si>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</si>
  <si>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</si>
  <si>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</si>
  <si>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</si>
  <si>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</si>
  <si>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</si>
  <si>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</si>
  <si>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</si>
  <si>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</si>
  <si>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</si>
  <si>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</si>
  <si>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</si>
  <si>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</si>
  <si>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</si>
  <si>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</si>
  <si>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</si>
  <si>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</si>
  <si>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</si>
  <si>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</si>
  <si>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</si>
  <si>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</si>
  <si>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</si>
  <si>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</si>
  <si>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</si>
  <si>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</si>
  <si>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</si>
  <si>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</si>
  <si>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</si>
  <si>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</si>
  <si>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</si>
  <si>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</si>
  <si>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</si>
  <si>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</si>
  <si>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</si>
  <si>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</si>
  <si>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</si>
  <si>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</si>
  <si>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</si>
  <si>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</si>
  <si>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</si>
  <si>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</si>
  <si>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</si>
  <si>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</si>
  <si>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</si>
  <si>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</si>
  <si>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</si>
  <si>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</si>
  <si>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</si>
  <si>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</si>
  <si>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</si>
  <si>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</si>
  <si>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</si>
  <si>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</si>
  <si>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</si>
  <si>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</si>
  <si>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</si>
  <si>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</si>
  <si>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</si>
  <si>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</si>
  <si>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</si>
  <si>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</si>
  <si>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</si>
  <si>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</si>
  <si>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</si>
  <si>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</si>
  <si>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</si>
  <si>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</si>
  <si>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</si>
  <si>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</si>
  <si>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</si>
  <si>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</si>
  <si>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</si>
  <si>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</si>
  <si>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</si>
  <si>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</si>
  <si>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</si>
  <si>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</si>
  <si>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</si>
  <si>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</si>
  <si>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</si>
  <si>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</si>
  <si>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</si>
  <si>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</si>
  <si>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</si>
  <si>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</si>
  <si>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</si>
  <si>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</si>
  <si>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</si>
  <si>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</si>
  <si>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</si>
  <si>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</si>
  <si>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</si>
  <si>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</si>
  <si>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</si>
  <si>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</si>
  <si>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</si>
  <si>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</si>
  <si>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</si>
  <si>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</si>
  <si>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</si>
  <si>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</si>
  <si>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</si>
  <si>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</si>
  <si>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</si>
  <si>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</si>
  <si>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</si>
  <si>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</si>
  <si>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</si>
  <si>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</si>
  <si>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</si>
  <si>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</si>
  <si>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</si>
  <si>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</si>
  <si>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</si>
  <si>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</si>
  <si>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</si>
  <si>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</si>
  <si>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</si>
  <si>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</si>
  <si>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</si>
  <si>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</si>
  <si>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</si>
  <si>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</si>
  <si>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</si>
  <si>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</si>
  <si>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</si>
  <si>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</si>
  <si>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</si>
  <si>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</si>
  <si>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</si>
  <si>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</si>
  <si>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</si>
  <si>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</si>
  <si>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</si>
  <si>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</si>
  <si>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</si>
  <si>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</si>
  <si>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</si>
  <si>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</si>
  <si>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</si>
  <si>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</si>
  <si>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</si>
  <si>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</si>
  <si>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</si>
  <si>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</si>
  <si>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</si>
  <si>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</si>
  <si>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</si>
  <si>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</si>
  <si>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</si>
  <si>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</si>
  <si>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</si>
  <si>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</si>
  <si>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</si>
  <si>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</si>
  <si>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</si>
  <si>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</si>
  <si>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</si>
  <si>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</si>
  <si>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</si>
  <si>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</si>
  <si>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</si>
  <si>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</si>
  <si>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</si>
  <si>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</si>
  <si>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</si>
  <si>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</si>
  <si>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</si>
  <si>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</si>
  <si>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</si>
  <si>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</si>
  <si>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</si>
  <si>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</si>
  <si>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</si>
  <si>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</si>
  <si>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</si>
  <si>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</si>
  <si>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</si>
  <si>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</si>
  <si>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</si>
  <si>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</si>
  <si>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</si>
  <si>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</si>
  <si>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</si>
  <si>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</si>
  <si>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</si>
  <si>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</si>
  <si>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</si>
  <si>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</si>
  <si>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</si>
  <si>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</si>
  <si>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</si>
  <si>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</si>
  <si>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</si>
  <si>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</si>
  <si>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</si>
  <si>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</si>
  <si>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</si>
  <si>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</si>
  <si>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</si>
  <si>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</si>
  <si>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</si>
  <si>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</si>
  <si>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</si>
  <si>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</si>
  <si>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</si>
  <si>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</si>
  <si>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</si>
  <si>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</si>
  <si>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</si>
  <si>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</si>
  <si>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</si>
  <si>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</si>
  <si>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</si>
  <si>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</si>
  <si>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</si>
  <si>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</si>
  <si>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</si>
  <si>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</si>
  <si>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</si>
  <si>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</si>
  <si>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</si>
  <si>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</si>
  <si>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</si>
  <si>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</si>
  <si>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</si>
  <si>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</si>
  <si>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</si>
  <si>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</si>
  <si>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</si>
  <si>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</si>
  <si>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</si>
  <si>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</si>
  <si>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</si>
  <si>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</si>
  <si>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</si>
  <si>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</si>
  <si>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</si>
  <si>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</si>
  <si>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</si>
  <si>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</si>
  <si>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</si>
  <si>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</si>
  <si>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</si>
  <si>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</si>
  <si>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</si>
  <si>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</si>
  <si>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</si>
  <si>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</si>
  <si>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</si>
  <si>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</si>
  <si>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</si>
  <si>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</si>
  <si>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</si>
  <si>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</si>
  <si>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</si>
  <si>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</si>
  <si>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</si>
  <si>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</si>
  <si>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</si>
  <si>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</si>
  <si>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</si>
  <si>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</si>
  <si>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</si>
  <si>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</si>
  <si>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</si>
  <si>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</si>
  <si>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</si>
  <si>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</si>
  <si>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</si>
  <si>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</si>
  <si>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</si>
  <si>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</si>
  <si>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</si>
  <si>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</si>
  <si>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</si>
  <si>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</si>
  <si>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</si>
  <si>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</si>
  <si>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</si>
  <si>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</si>
  <si>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</si>
  <si>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</si>
  <si>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</si>
  <si>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</si>
  <si>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</si>
  <si>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</si>
  <si>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</si>
  <si>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</si>
  <si>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</si>
  <si>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</si>
  <si>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</si>
  <si>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</si>
  <si>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</si>
  <si>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</si>
  <si>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</si>
  <si>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</si>
  <si>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</si>
  <si>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</si>
  <si>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</si>
  <si>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</si>
  <si>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</si>
  <si>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</si>
  <si>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</si>
  <si>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</si>
  <si>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</si>
  <si>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</si>
  <si>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</si>
  <si>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</si>
  <si>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</si>
  <si>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</si>
  <si>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</si>
  <si>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</si>
  <si>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</si>
  <si>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</si>
  <si>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</si>
  <si>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</si>
  <si>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</si>
  <si>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</si>
  <si>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</si>
  <si>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</si>
  <si>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</si>
  <si>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</si>
  <si>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</si>
  <si>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</si>
  <si>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</si>
  <si>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</si>
  <si>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</si>
  <si>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</si>
  <si>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</si>
  <si>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</si>
  <si>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</si>
  <si>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</si>
  <si>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</si>
  <si>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</si>
  <si>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</si>
  <si>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</si>
  <si>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</si>
  <si>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</si>
  <si>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</si>
  <si>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</si>
  <si>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</si>
  <si>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</si>
  <si>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</si>
  <si>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</si>
  <si>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</si>
  <si>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</si>
  <si>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</si>
  <si>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</si>
  <si>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</si>
  <si>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</si>
  <si>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</si>
  <si>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</si>
  <si>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</si>
  <si>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</si>
  <si>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</si>
  <si>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</si>
  <si>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</si>
  <si>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</si>
  <si>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</si>
  <si>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</si>
  <si>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</si>
  <si>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</si>
  <si>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</si>
  <si>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</si>
  <si>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</si>
  <si>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</si>
  <si>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</si>
  <si>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</si>
  <si>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</si>
  <si>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</si>
  <si>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</si>
  <si>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</si>
  <si>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</si>
  <si>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</si>
  <si>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</si>
  <si>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</si>
  <si>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</si>
  <si>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</si>
  <si>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</si>
  <si>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</si>
  <si>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</si>
  <si>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</si>
  <si>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</si>
  <si>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</si>
  <si>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</si>
  <si>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</si>
  <si>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</si>
  <si>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</si>
  <si>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</si>
  <si>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</si>
  <si>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</si>
  <si>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</si>
  <si>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</si>
  <si>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</si>
  <si>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</si>
  <si>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</si>
  <si>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</si>
  <si>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</si>
  <si>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</si>
  <si>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</si>
  <si>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</si>
  <si>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</si>
  <si>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</si>
  <si>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</si>
  <si>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</si>
  <si>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</si>
  <si>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</si>
  <si>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</si>
  <si>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</si>
  <si>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</si>
  <si>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</si>
  <si>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</si>
  <si>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</si>
  <si>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</si>
  <si>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</si>
  <si>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</si>
  <si>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</si>
  <si>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</si>
  <si>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</si>
  <si>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</si>
  <si>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</si>
  <si>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</si>
  <si>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</si>
  <si>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</si>
  <si>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</si>
  <si>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</si>
  <si>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</si>
  <si>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</si>
  <si>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</si>
  <si>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</si>
  <si>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</si>
  <si>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</si>
  <si>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</si>
  <si>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</si>
  <si>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</si>
  <si>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</si>
  <si>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</si>
  <si>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</si>
  <si>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</si>
  <si>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</si>
  <si>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</si>
  <si>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</si>
  <si>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</si>
  <si>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</si>
  <si>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</si>
  <si>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</si>
  <si>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</si>
  <si>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</si>
  <si>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</si>
  <si>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</si>
  <si>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</si>
  <si>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</si>
  <si>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</si>
  <si>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</si>
  <si>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</si>
  <si>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</si>
  <si>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</si>
  <si>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</si>
  <si>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</si>
  <si>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</si>
  <si>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</si>
  <si>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</si>
  <si>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</si>
  <si>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</si>
  <si>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</si>
  <si>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</si>
  <si>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</si>
  <si>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</si>
  <si>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</si>
  <si>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</si>
  <si>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</si>
  <si>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</si>
  <si>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</si>
  <si>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</si>
  <si>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</si>
  <si>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</si>
  <si>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</si>
  <si>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</si>
  <si>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</si>
  <si>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</si>
  <si>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</si>
  <si>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</si>
  <si>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</si>
  <si>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</si>
  <si>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</si>
  <si>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</si>
  <si>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</si>
  <si>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</si>
  <si>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</si>
  <si>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</si>
  <si>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</si>
  <si>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</si>
  <si>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</si>
  <si>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</si>
  <si>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</si>
  <si>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</si>
  <si>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</si>
  <si>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</si>
  <si>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</si>
  <si>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</si>
  <si>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</si>
  <si>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</si>
  <si>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</si>
  <si>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</si>
  <si>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</si>
  <si>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</si>
  <si>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</si>
  <si>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</si>
  <si>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</si>
  <si>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</si>
  <si>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</si>
  <si>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</si>
  <si>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</si>
  <si>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</si>
  <si>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</si>
  <si>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</si>
  <si>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</si>
  <si>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</si>
  <si>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</si>
  <si>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</si>
  <si>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</si>
  <si>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</si>
  <si>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</si>
  <si>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</si>
  <si>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</si>
  <si>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</si>
  <si>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</si>
  <si>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</si>
  <si>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</si>
  <si>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</si>
  <si>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</si>
  <si>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</si>
  <si>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</si>
  <si>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</si>
  <si>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</si>
  <si>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</si>
  <si>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</si>
  <si>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</si>
  <si>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</si>
  <si>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</si>
  <si>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</si>
  <si>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</si>
  <si>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</si>
  <si>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</si>
  <si>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</si>
  <si>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</si>
  <si>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</si>
  <si>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</si>
  <si>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</si>
  <si>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</si>
  <si>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</si>
  <si>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</si>
  <si>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</si>
  <si>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</si>
  <si>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</si>
  <si>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</si>
  <si>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</si>
  <si>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</si>
  <si>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</si>
  <si>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</si>
  <si>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</si>
  <si>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</si>
  <si>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</si>
  <si>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</si>
  <si>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</si>
  <si>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</si>
  <si>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</si>
  <si>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</si>
  <si>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</si>
  <si>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</si>
  <si>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</si>
  <si>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</si>
  <si>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</si>
  <si>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</si>
  <si>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</si>
  <si>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</si>
  <si>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</si>
  <si>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</si>
  <si>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</si>
  <si>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</si>
  <si>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</si>
  <si>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</si>
  <si>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</si>
  <si>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</si>
  <si>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</si>
  <si>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</si>
  <si>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</si>
  <si>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</si>
  <si>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</si>
  <si>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</si>
  <si>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</si>
  <si>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</si>
  <si>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</si>
  <si>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</si>
  <si>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</si>
  <si>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</si>
  <si>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</si>
  <si>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</si>
  <si>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</si>
  <si>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</si>
  <si>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</si>
  <si>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</si>
  <si>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</si>
  <si>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</si>
  <si>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</si>
  <si>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</si>
  <si>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</si>
  <si>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</si>
  <si>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</si>
  <si>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</si>
  <si>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</si>
  <si>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</si>
  <si>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</si>
  <si>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</si>
  <si>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</si>
  <si>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</si>
  <si>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</si>
  <si>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</si>
  <si>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</si>
  <si>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</si>
  <si>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</si>
  <si>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</si>
  <si>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</si>
  <si>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</si>
  <si>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</si>
  <si>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</si>
  <si>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</si>
  <si>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</si>
  <si>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</si>
  <si>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</si>
  <si>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</si>
  <si>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</si>
  <si>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</si>
  <si>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</si>
  <si>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</si>
  <si>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</si>
  <si>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</si>
  <si>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</si>
  <si>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</si>
  <si>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</si>
  <si>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</si>
  <si>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</si>
  <si>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</si>
  <si>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</si>
  <si>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</si>
  <si>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</si>
  <si>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</si>
  <si>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</si>
  <si>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</si>
  <si>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</si>
  <si>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</si>
  <si>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</si>
  <si>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</si>
  <si>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</si>
  <si>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</si>
  <si>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</si>
  <si>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</si>
  <si>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</si>
  <si>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</si>
  <si>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</si>
  <si>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</si>
  <si>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</si>
  <si>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</si>
  <si>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</si>
  <si>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</si>
  <si>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</si>
  <si>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</si>
  <si>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</si>
  <si>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</si>
  <si>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</si>
  <si>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</si>
  <si>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</si>
  <si>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</si>
  <si>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</si>
  <si>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</si>
  <si>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</si>
  <si>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</si>
  <si>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</si>
  <si>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</si>
  <si>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</si>
  <si>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</si>
  <si>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</si>
  <si>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</si>
  <si>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</si>
  <si>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</si>
  <si>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</si>
  <si>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</si>
  <si>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</si>
  <si>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</si>
  <si>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</si>
  <si>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</si>
  <si>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</si>
  <si>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</si>
  <si>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</si>
  <si>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</si>
  <si>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</si>
  <si>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</si>
  <si>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</si>
  <si>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</si>
  <si>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</si>
  <si>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</si>
  <si>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</si>
  <si>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</si>
  <si>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</si>
  <si>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</si>
  <si>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</si>
  <si>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</si>
  <si>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</si>
  <si>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</si>
  <si>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</si>
  <si>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</si>
  <si>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</si>
  <si>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</si>
  <si>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</si>
  <si>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</si>
  <si>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</si>
  <si>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</si>
  <si>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</si>
  <si>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</si>
  <si>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</si>
  <si>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</si>
  <si>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</si>
  <si>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</si>
  <si>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</si>
  <si>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</si>
  <si>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</si>
  <si>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</si>
  <si>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</si>
  <si>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</si>
  <si>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</si>
  <si>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</si>
  <si>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</si>
  <si>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</si>
  <si>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</si>
  <si>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</si>
  <si>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</si>
  <si>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</si>
  <si>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</si>
  <si>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</si>
  <si>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</si>
  <si>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</si>
  <si>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</si>
  <si>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</si>
  <si>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</si>
  <si>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</si>
  <si>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</si>
  <si>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</si>
  <si>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</si>
  <si>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</si>
  <si>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</si>
  <si>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</si>
  <si>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</si>
  <si>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</si>
  <si>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</si>
  <si>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</si>
  <si>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</si>
  <si>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</si>
  <si>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</si>
  <si>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</si>
  <si>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</si>
  <si>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</si>
  <si>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</si>
  <si>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</si>
  <si>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</si>
  <si>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</si>
  <si>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</si>
  <si>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</si>
  <si>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</si>
  <si>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</si>
  <si>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</si>
  <si>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</si>
  <si>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</si>
  <si>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</si>
  <si>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</si>
  <si>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</si>
  <si>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</si>
  <si>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</si>
  <si>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</si>
  <si>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</si>
  <si>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</si>
  <si>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</si>
  <si>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</si>
  <si>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</si>
  <si>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</si>
  <si>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</si>
  <si>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</si>
  <si>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</si>
  <si>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</si>
  <si>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</si>
  <si>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</si>
  <si>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</si>
  <si>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</si>
  <si>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</si>
  <si>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</si>
  <si>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</si>
  <si>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</si>
  <si>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</si>
  <si>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</si>
  <si>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</si>
  <si>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</si>
  <si>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</si>
  <si>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</si>
  <si>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</si>
  <si>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</si>
  <si>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</si>
  <si>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</si>
  <si>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</si>
  <si>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</si>
  <si>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</si>
  <si>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</si>
  <si>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</si>
  <si>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</si>
  <si>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</si>
  <si>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</si>
  <si>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</si>
  <si>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</si>
  <si>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</si>
  <si>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</si>
  <si>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</si>
  <si>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</si>
  <si>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</si>
  <si>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</si>
  <si>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</si>
  <si>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</si>
  <si>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</si>
  <si>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</si>
  <si>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</si>
  <si>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</si>
  <si>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</si>
  <si>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</si>
  <si>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</si>
  <si>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</si>
  <si>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</si>
  <si>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</si>
  <si>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</si>
  <si>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</si>
  <si>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</si>
  <si>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</si>
  <si>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</si>
  <si>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</si>
  <si>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</si>
  <si>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</si>
  <si>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</si>
  <si>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</si>
  <si>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</si>
  <si>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</si>
  <si>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</si>
  <si>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</si>
  <si>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</si>
  <si>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</si>
  <si>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</si>
  <si>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</si>
  <si>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</si>
  <si>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</si>
  <si>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</si>
  <si>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</si>
  <si>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</si>
  <si>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</si>
  <si>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</si>
  <si>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</si>
  <si>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</si>
  <si>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</si>
  <si>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</si>
  <si>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</si>
  <si>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</si>
  <si>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</si>
  <si>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</si>
  <si>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</si>
  <si>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</si>
  <si>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</si>
  <si>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</si>
  <si>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</si>
  <si>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</si>
  <si>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</si>
  <si>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</si>
  <si>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</si>
  <si>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</si>
  <si>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</si>
  <si>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</si>
  <si>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</si>
  <si>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</si>
  <si>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</si>
  <si>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</si>
  <si>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</si>
  <si>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</si>
  <si>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</si>
  <si>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</si>
  <si>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</si>
  <si>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</si>
  <si>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</si>
  <si>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</si>
  <si>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</si>
  <si>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</si>
  <si>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</si>
  <si>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</si>
  <si>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</si>
  <si>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</si>
  <si>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</si>
  <si>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</si>
  <si>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</si>
  <si>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</si>
  <si>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</si>
  <si>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</si>
  <si>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</si>
  <si>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</si>
  <si>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</si>
  <si>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</si>
  <si>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</si>
  <si>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</si>
  <si>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</si>
  <si>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</si>
  <si>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</si>
  <si>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</si>
  <si>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</si>
  <si>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</si>
  <si>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</si>
  <si>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</si>
  <si>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</si>
  <si>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</si>
  <si>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</si>
  <si>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</si>
  <si>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</si>
  <si>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</si>
  <si>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</si>
  <si>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</si>
  <si>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</si>
  <si>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</si>
  <si>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</si>
  <si>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</si>
  <si>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</si>
  <si>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</si>
  <si>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</si>
  <si>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</si>
  <si>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</si>
  <si>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</si>
  <si>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</si>
  <si>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</si>
  <si>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</si>
  <si>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</si>
  <si>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</si>
  <si>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</si>
  <si>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</si>
  <si>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</si>
  <si>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</si>
  <si>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</si>
  <si>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</si>
  <si>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</si>
  <si>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</si>
  <si>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</si>
  <si>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</si>
  <si>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</si>
  <si>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</si>
  <si>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</si>
  <si>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</si>
  <si>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</si>
  <si>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</si>
  <si>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</si>
  <si>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</si>
  <si>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</si>
  <si>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</si>
  <si>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</si>
  <si>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</si>
  <si>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</si>
  <si>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</si>
  <si>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</si>
  <si>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</si>
  <si>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</si>
  <si>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</si>
  <si>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</si>
  <si>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</si>
  <si>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</si>
  <si>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</si>
  <si>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</si>
  <si>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</si>
  <si>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</si>
  <si>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</si>
  <si>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</si>
  <si>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</si>
  <si>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</si>
  <si>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</si>
  <si>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</si>
  <si>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</si>
  <si>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</si>
  <si>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</si>
  <si>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</si>
  <si>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</si>
  <si>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</si>
  <si>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</si>
  <si>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</si>
  <si>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</si>
  <si>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</si>
  <si>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</si>
  <si>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</si>
  <si>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</si>
  <si>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</si>
  <si>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</si>
  <si>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</si>
  <si>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</si>
  <si>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</si>
  <si>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</si>
  <si>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</si>
  <si>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</si>
  <si>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</si>
  <si>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</si>
  <si>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</si>
  <si>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</si>
  <si>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</si>
  <si>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</si>
  <si>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</si>
  <si>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</si>
  <si>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</si>
  <si>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</si>
  <si>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</si>
  <si>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</si>
  <si>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</si>
  <si>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</si>
  <si>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</si>
  <si>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</si>
  <si>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</si>
  <si>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</si>
  <si>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</si>
  <si>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</si>
  <si>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</si>
  <si>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</si>
  <si>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</si>
  <si>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</si>
  <si>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</si>
  <si>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</si>
  <si>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</si>
  <si>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</si>
  <si>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</si>
  <si>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</si>
  <si>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</si>
  <si>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</si>
  <si>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</si>
  <si>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</si>
  <si>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</si>
  <si>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</si>
  <si>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</si>
  <si>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</si>
  <si>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</si>
  <si>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</si>
  <si>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</si>
  <si>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</si>
  <si>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</si>
  <si>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</si>
  <si>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</si>
  <si>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</si>
  <si>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</si>
  <si>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</si>
  <si>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</si>
  <si>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</si>
  <si>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</si>
  <si>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</si>
  <si>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</si>
  <si>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</si>
  <si>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</si>
  <si>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</si>
  <si>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</si>
  <si>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</si>
  <si>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</si>
  <si>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</si>
  <si>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</si>
  <si>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</si>
  <si>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</si>
  <si>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</si>
  <si>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</si>
  <si>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</si>
  <si>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</si>
  <si>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</si>
  <si>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</si>
  <si>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</si>
  <si>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</si>
  <si>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</si>
  <si>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</si>
  <si>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</si>
  <si>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</si>
  <si>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</si>
  <si>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</si>
  <si>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</si>
  <si>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</si>
  <si>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</si>
  <si>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</si>
  <si>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</si>
  <si>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</si>
  <si>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</si>
  <si>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</si>
  <si>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</si>
  <si>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</si>
  <si>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</si>
  <si>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</si>
  <si>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</si>
  <si>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</si>
  <si>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</si>
  <si>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</si>
  <si>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</si>
  <si>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</si>
  <si>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</si>
  <si>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</si>
  <si>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</si>
  <si>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</si>
  <si>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</si>
  <si>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</si>
  <si>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</si>
  <si>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</si>
  <si>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</si>
  <si>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</si>
  <si>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</si>
  <si>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</si>
  <si>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</si>
  <si>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</si>
  <si>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</si>
  <si>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</si>
  <si>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</si>
  <si>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</si>
  <si>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</si>
  <si>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</si>
  <si>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</si>
  <si>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</si>
  <si>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</si>
  <si>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</si>
  <si>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</si>
  <si>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</si>
  <si>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</si>
  <si>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</si>
  <si>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</si>
  <si>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</si>
  <si>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</si>
  <si>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</si>
  <si>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</si>
  <si>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</si>
  <si>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</si>
  <si>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</si>
  <si>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</si>
  <si>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</si>
  <si>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</si>
  <si>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</si>
  <si>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</si>
  <si>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</si>
  <si>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</si>
  <si>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</si>
  <si>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</si>
  <si>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</si>
  <si>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</si>
  <si>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</si>
  <si>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</si>
  <si>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</si>
  <si>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</si>
  <si>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</si>
  <si>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</si>
  <si>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</si>
  <si>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</si>
  <si>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</si>
  <si>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</si>
  <si>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</si>
  <si>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</si>
  <si>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</si>
  <si>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</si>
  <si>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</si>
  <si>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</si>
  <si>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</si>
  <si>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</si>
  <si>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</si>
  <si>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</si>
  <si>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</si>
  <si>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</si>
  <si>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</si>
  <si>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</si>
  <si>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</si>
  <si>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</si>
  <si>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</si>
  <si>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</si>
  <si>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</si>
  <si>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</si>
  <si>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</si>
  <si>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</si>
  <si>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</si>
  <si>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</si>
  <si>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</si>
  <si>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</si>
  <si>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</si>
  <si>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</si>
  <si>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</si>
  <si>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</si>
  <si>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</si>
  <si>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</si>
  <si>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</si>
  <si>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</si>
  <si>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</si>
  <si>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</si>
  <si>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</si>
  <si>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</si>
  <si>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</si>
  <si>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</si>
  <si>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</si>
  <si>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</si>
  <si>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</si>
  <si>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</si>
  <si>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</si>
  <si>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</si>
  <si>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</si>
  <si>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</si>
  <si>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</si>
  <si>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</si>
  <si>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</si>
  <si>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</si>
  <si>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</si>
  <si>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</si>
  <si>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</si>
  <si>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</si>
  <si>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</si>
  <si>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</si>
  <si>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</si>
  <si>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</si>
  <si>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</si>
  <si>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</si>
  <si>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</si>
  <si>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</si>
  <si>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</si>
  <si>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</si>
  <si>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</si>
  <si>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</si>
  <si>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</si>
  <si>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</si>
  <si>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</si>
  <si>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</si>
  <si>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</si>
  <si>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</si>
  <si>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</si>
  <si>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</si>
  <si>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</si>
  <si>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</si>
  <si>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</si>
  <si>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</si>
  <si>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</si>
  <si>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</si>
  <si>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</si>
  <si>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</si>
  <si>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</si>
  <si>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</si>
  <si>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</si>
  <si>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</si>
  <si>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</si>
  <si>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</si>
  <si>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</si>
  <si>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</si>
  <si>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</si>
  <si>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</si>
  <si>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</si>
  <si>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</si>
  <si>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</si>
  <si>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</si>
  <si>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</si>
  <si>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</si>
  <si>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</si>
  <si>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</si>
  <si>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</si>
  <si>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</si>
  <si>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</si>
  <si>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</si>
  <si>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</si>
  <si>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</si>
  <si>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</si>
  <si>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</si>
  <si>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</si>
  <si>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</si>
  <si>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</si>
  <si>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</si>
  <si>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</si>
  <si>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</si>
  <si>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</si>
  <si>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</si>
  <si>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</si>
  <si>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</si>
  <si>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</si>
  <si>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</si>
  <si>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</si>
  <si>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</si>
  <si>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</si>
  <si>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</si>
  <si>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</si>
  <si>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</si>
  <si>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</si>
  <si>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</si>
  <si>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</si>
  <si>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</si>
  <si>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</si>
  <si>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</si>
  <si>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</si>
  <si>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</si>
  <si>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</si>
  <si>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</si>
  <si>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</si>
  <si>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</si>
  <si>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</si>
  <si>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</si>
  <si>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</si>
  <si>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</si>
  <si>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</si>
  <si>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</si>
  <si>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</si>
  <si>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</si>
  <si>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</si>
  <si>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</si>
  <si>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</si>
  <si>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</si>
  <si>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</si>
  <si>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</si>
  <si>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</si>
  <si>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</si>
  <si>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</si>
  <si>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</si>
  <si>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</si>
  <si>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</si>
  <si>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</si>
  <si>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</si>
  <si>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</si>
  <si>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</si>
  <si>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</si>
  <si>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</si>
  <si>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</si>
  <si>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</si>
  <si>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</si>
  <si>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</si>
  <si>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</si>
  <si>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</si>
  <si>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</si>
  <si>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</si>
  <si>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</si>
  <si>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</si>
  <si>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</si>
  <si>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</si>
  <si>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</si>
  <si>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</si>
  <si>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</si>
  <si>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</si>
  <si>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</si>
  <si>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</si>
  <si>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</si>
  <si>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</si>
  <si>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</si>
  <si>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</si>
  <si>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</si>
  <si>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</si>
  <si>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</si>
  <si>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</si>
  <si>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</si>
  <si>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</si>
  <si>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</si>
  <si>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</si>
  <si>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</si>
  <si>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</si>
  <si>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</si>
  <si>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</si>
  <si>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</si>
  <si>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</si>
  <si>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</si>
  <si>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</si>
  <si>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</si>
  <si>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</si>
  <si>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</si>
  <si>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</si>
  <si>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</si>
  <si>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</si>
  <si>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</si>
  <si>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</si>
  <si>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</si>
  <si>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</si>
  <si>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</si>
  <si>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</si>
  <si>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</si>
  <si>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</si>
  <si>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</si>
  <si>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</si>
  <si>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</si>
  <si>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</si>
  <si>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</si>
  <si>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</si>
  <si>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</si>
  <si>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</si>
  <si>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</si>
  <si>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</si>
  <si>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</si>
  <si>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</si>
  <si>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</si>
  <si>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</si>
  <si>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</si>
  <si>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</si>
  <si>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</si>
  <si>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</si>
  <si>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</si>
  <si>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</si>
  <si>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</si>
  <si>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</si>
  <si>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</si>
  <si>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</si>
  <si>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</si>
  <si>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</si>
  <si>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</si>
  <si>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</si>
  <si>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</si>
  <si>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</si>
  <si>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</si>
  <si>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</si>
  <si>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</si>
  <si>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</si>
  <si>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</si>
  <si>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</si>
  <si>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</si>
  <si>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</si>
  <si>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</si>
  <si>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</si>
  <si>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</si>
  <si>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</si>
  <si>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</si>
  <si>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</si>
  <si>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</si>
  <si>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</si>
  <si>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</si>
  <si>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</si>
  <si>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</si>
  <si>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</si>
  <si>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</si>
  <si>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</si>
  <si>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</si>
  <si>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</si>
  <si>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</si>
  <si>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</si>
  <si>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</si>
  <si>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</si>
  <si>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</si>
  <si>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</si>
  <si>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</si>
  <si>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</si>
  <si>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</si>
  <si>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</si>
  <si>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</si>
  <si>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</si>
  <si>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</si>
  <si>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</si>
  <si>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</si>
  <si>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</si>
  <si>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</si>
  <si>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</si>
  <si>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</si>
  <si>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</si>
  <si>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</si>
  <si>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</si>
  <si>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</si>
  <si>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</si>
  <si>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</si>
  <si>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</si>
  <si>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</si>
  <si>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</si>
  <si>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</si>
  <si>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</si>
  <si>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</si>
  <si>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</si>
  <si>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</si>
  <si>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</si>
  <si>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</si>
  <si>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</si>
  <si>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</si>
  <si>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</si>
  <si>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</si>
  <si>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</si>
  <si>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</si>
  <si>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</si>
  <si>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</si>
  <si>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</si>
  <si>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</si>
  <si>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</si>
  <si>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</si>
  <si>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</si>
  <si>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</si>
  <si>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</si>
  <si>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</si>
  <si>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</si>
  <si>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</si>
  <si>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</si>
  <si>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</si>
  <si>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</si>
  <si>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</si>
  <si>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</si>
  <si>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</si>
  <si>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</si>
  <si>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</si>
  <si>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</si>
  <si>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</si>
  <si>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</si>
  <si>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</si>
  <si>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</si>
  <si>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</si>
  <si>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</si>
  <si>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</si>
  <si>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</si>
  <si>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</si>
  <si>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</si>
  <si>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</si>
  <si>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</si>
  <si>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</si>
  <si>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</si>
  <si>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</si>
  <si>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</si>
  <si>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</si>
  <si>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</si>
  <si>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</si>
  <si>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</si>
  <si>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</si>
  <si>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</si>
  <si>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</si>
  <si>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</si>
  <si>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</si>
  <si>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</si>
  <si>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</si>
  <si>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</si>
  <si>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</si>
  <si>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</si>
  <si>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</si>
  <si>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</si>
  <si>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</si>
  <si>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</si>
  <si>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</si>
  <si>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</si>
  <si>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</si>
  <si>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</si>
  <si>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</si>
  <si>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</si>
  <si>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</si>
  <si>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</si>
  <si>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</si>
  <si>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</si>
  <si>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</si>
  <si>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</si>
  <si>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</si>
  <si>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</si>
  <si>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</si>
  <si>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</si>
  <si>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</si>
  <si>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</si>
  <si>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</si>
  <si>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</si>
  <si>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</si>
  <si>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</si>
  <si>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</si>
  <si>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</si>
  <si>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</si>
  <si>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</si>
  <si>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</si>
  <si>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</si>
  <si>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</si>
  <si>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</si>
  <si>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</si>
  <si>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</si>
  <si>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</si>
  <si>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</si>
  <si>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</si>
  <si>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</si>
  <si>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</si>
  <si>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</si>
  <si>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</si>
  <si>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</si>
  <si>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</si>
  <si>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</si>
  <si>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</si>
  <si>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</si>
  <si>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</si>
  <si>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</si>
  <si>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</si>
  <si>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</si>
  <si>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</si>
  <si>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</si>
  <si>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</si>
  <si>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</si>
  <si>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</si>
  <si>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</si>
  <si>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</si>
  <si>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</si>
  <si>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</si>
  <si>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</si>
  <si>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</si>
  <si>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</si>
  <si>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</si>
  <si>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</si>
  <si>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</si>
  <si>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</si>
  <si>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</si>
  <si>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</si>
  <si>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</si>
  <si>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</si>
  <si>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</si>
  <si>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</si>
  <si>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</si>
  <si>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</si>
  <si>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</si>
  <si>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</si>
  <si>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</si>
  <si>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</si>
  <si>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</si>
  <si>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</si>
  <si>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</si>
  <si>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</si>
  <si>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</si>
  <si>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</si>
  <si>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</si>
  <si>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</si>
  <si>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</si>
  <si>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</si>
  <si>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</si>
  <si>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</si>
  <si>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</si>
  <si>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</si>
  <si>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</si>
  <si>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</si>
  <si>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</si>
  <si>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</si>
  <si>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</si>
  <si>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</si>
  <si>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</si>
  <si>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</si>
  <si>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</si>
  <si>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</si>
  <si>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</si>
  <si>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</si>
  <si>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</si>
  <si>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</si>
  <si>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</si>
  <si>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</si>
  <si>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</si>
  <si>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</si>
  <si>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</si>
  <si>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</si>
  <si>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</si>
  <si>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</si>
  <si>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</si>
  <si>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</si>
  <si>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</si>
  <si>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</si>
  <si>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</si>
  <si>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</si>
  <si>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</si>
  <si>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</si>
  <si>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</si>
  <si>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</si>
  <si>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</si>
  <si>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</si>
  <si>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</si>
  <si>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</si>
  <si>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</si>
  <si>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</si>
  <si>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</si>
  <si>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</si>
  <si>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</si>
  <si>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</si>
  <si>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</si>
  <si>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</si>
  <si>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</si>
  <si>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</si>
  <si>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</si>
  <si>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</si>
  <si>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</si>
  <si>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</si>
  <si>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</si>
  <si>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</si>
  <si>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</si>
  <si>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</si>
  <si>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</si>
  <si>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</si>
  <si>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</si>
  <si>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</si>
  <si>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</si>
  <si>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</si>
  <si>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</si>
  <si>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</si>
  <si>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</si>
  <si>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</si>
  <si>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</si>
  <si>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</si>
  <si>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</si>
  <si>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</si>
  <si>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</si>
  <si>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</si>
  <si>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</si>
  <si>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</si>
  <si>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</si>
  <si>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</si>
  <si>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</si>
  <si>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</si>
  <si>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</si>
  <si>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</si>
  <si>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</si>
  <si>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</si>
  <si>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</si>
  <si>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</si>
  <si>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</si>
  <si>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</si>
  <si>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</si>
  <si>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</si>
  <si>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</si>
  <si>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</si>
  <si>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</si>
  <si>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</si>
  <si>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</si>
  <si>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</si>
  <si>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</si>
  <si>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</si>
  <si>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</si>
  <si>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</si>
  <si>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</si>
  <si>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</si>
  <si>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</si>
  <si>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</si>
  <si>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</si>
  <si>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</si>
  <si>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</si>
  <si>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</si>
  <si>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</si>
  <si>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</si>
  <si>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</si>
  <si>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</si>
  <si>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</si>
  <si>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</si>
  <si>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</si>
  <si>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</si>
  <si>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</si>
  <si>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</si>
  <si>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</si>
  <si>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</si>
  <si>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</si>
  <si>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</si>
  <si>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</si>
  <si>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</si>
  <si>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</si>
  <si>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</si>
  <si>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</si>
  <si>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</si>
  <si>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</si>
  <si>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</si>
  <si>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</si>
  <si>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</si>
  <si>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</si>
  <si>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</si>
  <si>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</si>
  <si>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</si>
  <si>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</si>
  <si>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</si>
  <si>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</si>
  <si>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</si>
  <si>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</si>
  <si>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</si>
  <si>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</si>
  <si>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</si>
  <si>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</si>
  <si>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</si>
  <si>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</si>
  <si>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</si>
  <si>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</si>
  <si>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</si>
  <si>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</si>
  <si>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</si>
  <si>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</si>
  <si>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</si>
  <si>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</si>
  <si>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</si>
  <si>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</si>
  <si>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</si>
  <si>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</si>
  <si>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</si>
  <si>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</si>
  <si>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</si>
  <si>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</si>
  <si>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</si>
  <si>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</si>
  <si>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</si>
  <si>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</si>
  <si>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</si>
  <si>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</si>
  <si>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</si>
  <si>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</si>
  <si>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</si>
  <si>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</si>
  <si>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</si>
  <si>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</si>
  <si>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</si>
  <si>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</si>
  <si>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</si>
  <si>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</si>
  <si>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</si>
  <si>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</si>
  <si>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</si>
  <si>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</si>
  <si>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</si>
  <si>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</si>
  <si>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</si>
  <si>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</si>
  <si>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</si>
  <si>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</si>
  <si>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</si>
  <si>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</si>
  <si>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</si>
  <si>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</si>
  <si>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</si>
  <si>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</si>
  <si>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</si>
  <si>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</si>
  <si>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</si>
  <si>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</si>
  <si>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</si>
  <si>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</si>
  <si>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</si>
  <si>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</si>
  <si>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</si>
  <si>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</si>
  <si>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</si>
  <si>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</si>
  <si>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</si>
  <si>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</si>
  <si>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</si>
  <si>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</si>
  <si>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</si>
  <si>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</si>
  <si>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</si>
  <si>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</si>
  <si>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</si>
  <si>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</si>
  <si>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</si>
  <si>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</si>
  <si>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</si>
  <si>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</si>
  <si>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</si>
  <si>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</si>
  <si>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</si>
  <si>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</si>
  <si>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</si>
  <si>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</si>
  <si>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</si>
  <si>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</si>
  <si>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</si>
  <si>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</si>
  <si>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</si>
  <si>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</si>
  <si>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</si>
  <si>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</si>
  <si>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</si>
  <si>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</si>
  <si>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</si>
  <si>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</si>
  <si>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</si>
  <si>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</si>
  <si>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</si>
  <si>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</si>
  <si>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</si>
  <si>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</si>
  <si>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</si>
  <si>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</si>
  <si>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</si>
  <si>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</si>
  <si>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</si>
  <si>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</si>
  <si>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</si>
  <si>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</si>
  <si>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</si>
  <si>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</si>
  <si>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</si>
  <si>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</si>
  <si>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</si>
  <si>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</si>
  <si>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</si>
  <si>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</si>
  <si>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</si>
  <si>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</si>
  <si>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</si>
  <si>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</si>
  <si>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</si>
  <si>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</si>
  <si>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</si>
  <si>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</si>
  <si>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</si>
  <si>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</si>
  <si>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</si>
  <si>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</si>
  <si>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</si>
  <si>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</si>
  <si>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</si>
  <si>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</si>
  <si>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</si>
  <si>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</si>
  <si>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</si>
  <si>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</si>
  <si>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</si>
  <si>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</si>
  <si>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</si>
  <si>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</si>
  <si>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</si>
  <si>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</si>
  <si>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</si>
  <si>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</si>
  <si>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</si>
  <si>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</si>
  <si>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</si>
  <si>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</si>
  <si>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</si>
  <si>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</si>
  <si>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</si>
  <si>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</si>
  <si>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</si>
  <si>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</si>
  <si>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</si>
  <si>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</si>
  <si>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</si>
  <si>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</si>
  <si>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</si>
  <si>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</si>
  <si>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</si>
  <si>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</si>
  <si>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</si>
  <si>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</si>
  <si>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</si>
  <si>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</si>
  <si>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</si>
  <si>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</si>
  <si>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</si>
  <si>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</si>
  <si>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</si>
  <si>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</si>
  <si>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</si>
  <si>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</si>
  <si>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</si>
  <si>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</si>
  <si>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</si>
  <si>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</si>
  <si>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</si>
  <si>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</si>
  <si>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</si>
  <si>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</si>
  <si>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</si>
  <si>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</si>
  <si>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</si>
  <si>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</si>
  <si>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</si>
  <si>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</si>
  <si>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</si>
  <si>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</si>
  <si>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</si>
  <si>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</si>
  <si>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</si>
  <si>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</si>
  <si>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</si>
  <si>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</si>
  <si>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</si>
  <si>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</si>
  <si>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</si>
  <si>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</si>
  <si>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</si>
  <si>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</si>
  <si>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</si>
  <si>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</si>
  <si>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</si>
  <si>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</si>
  <si>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</si>
  <si>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</si>
  <si>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</si>
  <si>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</si>
  <si>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</si>
  <si>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</si>
  <si>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</si>
  <si>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</si>
  <si>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</si>
  <si>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</si>
  <si>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</si>
  <si>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</si>
  <si>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</si>
  <si>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</si>
  <si>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</si>
  <si>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</si>
  <si>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</si>
  <si>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</si>
  <si>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</si>
  <si>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</si>
  <si>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</si>
  <si>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</si>
  <si>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</si>
  <si>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</si>
  <si>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</si>
  <si>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</si>
  <si>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</si>
  <si>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</si>
  <si>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</si>
  <si>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</si>
  <si>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</si>
  <si>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</si>
  <si>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</si>
  <si>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</si>
  <si>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</si>
  <si>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</si>
  <si>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</si>
  <si>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</si>
  <si>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</si>
  <si>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</si>
  <si>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</si>
  <si>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</si>
  <si>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</si>
  <si>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</si>
  <si>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</si>
  <si>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</si>
  <si>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</si>
  <si>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</si>
  <si>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</si>
  <si>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</si>
  <si>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</si>
  <si>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</si>
  <si>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</si>
  <si>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</si>
  <si>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</si>
  <si>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</si>
  <si>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</si>
  <si>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</si>
  <si>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</si>
  <si>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</si>
  <si>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</si>
  <si>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</si>
  <si>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</si>
  <si>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</si>
  <si>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</si>
  <si>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</si>
  <si>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</si>
  <si>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</si>
  <si>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</si>
  <si>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</si>
  <si>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</si>
  <si>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</si>
  <si>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</si>
  <si>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</si>
  <si>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</si>
  <si>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</si>
  <si>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</si>
  <si>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</si>
  <si>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</si>
  <si>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</si>
  <si>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</si>
  <si>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</si>
  <si>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</si>
  <si>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</si>
  <si>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</si>
  <si>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</si>
  <si>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</si>
  <si>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</si>
  <si>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</si>
  <si>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</si>
  <si>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</si>
  <si>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</si>
  <si>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</si>
  <si>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</si>
  <si>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</si>
  <si>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</si>
  <si>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</si>
  <si>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</si>
  <si>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</si>
  <si>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</si>
  <si>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</si>
  <si>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</si>
  <si>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</si>
  <si>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</si>
  <si>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</si>
  <si>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</si>
  <si>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</si>
  <si>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</si>
  <si>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</si>
  <si>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</si>
  <si>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</si>
  <si>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</si>
  <si>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</si>
  <si>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</si>
  <si>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</si>
  <si>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</si>
  <si>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</si>
  <si>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</si>
  <si>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</si>
  <si>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</si>
  <si>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</si>
  <si>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</si>
  <si>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</si>
  <si>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</si>
  <si>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</si>
  <si>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</si>
  <si>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</si>
  <si>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</si>
  <si>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</si>
  <si>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</si>
  <si>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</si>
  <si>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</si>
  <si>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</si>
  <si>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</si>
  <si>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</si>
  <si>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</si>
  <si>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</si>
  <si>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</si>
  <si>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</si>
  <si>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</si>
  <si>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</si>
  <si>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</si>
  <si>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</si>
  <si>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</si>
  <si>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</si>
  <si>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</si>
  <si>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</si>
  <si>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</si>
  <si>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</si>
  <si>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</si>
  <si>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</si>
  <si>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</si>
  <si>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</si>
  <si>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</si>
  <si>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</si>
  <si>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</si>
  <si>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</si>
  <si>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</si>
  <si>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</si>
  <si>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</si>
  <si>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</si>
  <si>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</si>
  <si>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</si>
  <si>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</si>
  <si>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</si>
  <si>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</si>
  <si>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</si>
  <si>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</si>
  <si>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</si>
  <si>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</si>
  <si>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</si>
  <si>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</si>
  <si>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</si>
  <si>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</si>
  <si>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</si>
  <si>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</si>
  <si>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</si>
  <si>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</si>
  <si>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</si>
  <si>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</si>
  <si>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</si>
  <si>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</si>
  <si>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</si>
  <si>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</si>
  <si>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</si>
  <si>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</si>
  <si>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</si>
  <si>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</si>
  <si>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</si>
  <si>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</si>
  <si>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</si>
  <si>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</si>
  <si>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</si>
  <si>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</si>
  <si>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</si>
  <si>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</si>
  <si>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</si>
  <si>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</si>
  <si>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</si>
  <si>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</si>
  <si>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</si>
  <si>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</si>
  <si>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</si>
  <si>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</si>
  <si>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</si>
  <si>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</si>
  <si>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</si>
  <si>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</si>
  <si>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</si>
  <si>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</si>
  <si>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</si>
  <si>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</si>
  <si>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</si>
  <si>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</si>
  <si>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</si>
  <si>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</si>
  <si>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</si>
  <si>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</si>
  <si>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</si>
  <si>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</si>
  <si>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</si>
  <si>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</si>
  <si>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</si>
  <si>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</si>
  <si>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</si>
  <si>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</si>
  <si>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</si>
  <si>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</si>
  <si>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</si>
  <si>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</si>
  <si>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</si>
  <si>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</si>
  <si>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</si>
  <si>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</si>
  <si>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</si>
  <si>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</si>
  <si>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</si>
  <si>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</si>
  <si>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</si>
  <si>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</si>
  <si>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</si>
  <si>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</si>
  <si>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</si>
  <si>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</si>
  <si>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</si>
  <si>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</si>
  <si>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</si>
  <si>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</si>
  <si>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</si>
  <si>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</si>
  <si>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</si>
  <si>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</si>
  <si>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</si>
  <si>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</si>
  <si>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</si>
  <si>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</si>
  <si>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</si>
  <si>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</si>
  <si>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</si>
  <si>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</si>
  <si>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</si>
  <si>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</si>
  <si>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</si>
  <si>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</si>
  <si>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</si>
  <si>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</si>
  <si>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</si>
  <si>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</si>
  <si>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</si>
  <si>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</si>
  <si>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</si>
  <si>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</si>
  <si>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</si>
  <si>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</si>
  <si>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</si>
  <si>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</si>
  <si>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</si>
  <si>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</si>
  <si>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</si>
  <si>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</si>
  <si>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</si>
  <si>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</si>
  <si>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</si>
  <si>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</si>
  <si>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</si>
  <si>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</si>
  <si>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</si>
  <si>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</si>
  <si>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</si>
  <si>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</si>
  <si>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</si>
  <si>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</si>
  <si>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</si>
  <si>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</si>
  <si>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</si>
  <si>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</si>
  <si>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</si>
  <si>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</si>
  <si>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</si>
  <si>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</si>
  <si>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</si>
  <si>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</si>
  <si>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</si>
  <si>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</si>
  <si>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</si>
  <si>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</si>
  <si>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</si>
  <si>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</si>
  <si>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</si>
  <si>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</si>
  <si>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</si>
  <si>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</si>
  <si>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</si>
  <si>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</si>
  <si>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</si>
  <si>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</si>
  <si>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</si>
  <si>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</si>
  <si>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</si>
  <si>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</si>
  <si>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</si>
  <si>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</si>
  <si>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</si>
  <si>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</si>
  <si>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</si>
  <si>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</si>
  <si>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</si>
  <si>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</si>
  <si>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</si>
  <si>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</si>
  <si>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</si>
  <si>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</si>
  <si>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</si>
  <si>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</si>
  <si>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</si>
  <si>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</si>
  <si>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</si>
  <si>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</si>
  <si>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</si>
  <si>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</si>
  <si>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</si>
  <si>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</si>
  <si>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</si>
  <si>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</si>
  <si>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</si>
  <si>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</si>
  <si>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</si>
  <si>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</si>
  <si>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</si>
  <si>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</si>
  <si>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</si>
  <si>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</si>
  <si>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</si>
  <si>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</si>
  <si>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</si>
  <si>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</si>
  <si>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</si>
  <si>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</si>
  <si>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</si>
  <si>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</si>
  <si>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</si>
  <si>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</si>
  <si>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</si>
  <si>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</si>
  <si>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</si>
  <si>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</si>
  <si>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</si>
  <si>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</si>
  <si>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</si>
  <si>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</si>
  <si>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</si>
  <si>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</si>
  <si>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</si>
  <si>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</si>
  <si>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</si>
  <si>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</si>
  <si>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</si>
  <si>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</si>
  <si>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</si>
  <si>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</si>
  <si>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</si>
  <si>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</si>
  <si>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</si>
  <si>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</si>
  <si>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</si>
  <si>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</si>
  <si>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</si>
  <si>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</si>
  <si>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</si>
  <si>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</si>
  <si>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</si>
  <si>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</si>
  <si>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</si>
  <si>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</si>
  <si>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</si>
  <si>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</si>
  <si>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</si>
  <si>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</si>
  <si>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</si>
  <si>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</si>
  <si>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</si>
  <si>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</si>
  <si>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</si>
  <si>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</si>
  <si>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</si>
  <si>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</si>
  <si>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</si>
  <si>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</si>
  <si>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</si>
  <si>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</si>
  <si>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</si>
  <si>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</si>
  <si>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</si>
  <si>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</si>
  <si>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</si>
  <si>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</si>
  <si>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</si>
  <si>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</si>
  <si>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</si>
  <si>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</si>
  <si>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</si>
  <si>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</si>
  <si>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</si>
  <si>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</si>
  <si>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</si>
  <si>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</si>
  <si>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</si>
  <si>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</si>
  <si>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</si>
  <si>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</si>
  <si>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</si>
  <si>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</si>
  <si>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</si>
  <si>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</si>
  <si>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</si>
  <si>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</si>
  <si>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</si>
  <si>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</si>
  <si>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</si>
  <si>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</si>
  <si>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</si>
  <si>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</si>
  <si>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</si>
  <si>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</si>
  <si>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</si>
  <si>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</si>
  <si>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</si>
  <si>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</si>
  <si>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</si>
  <si>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</si>
  <si>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</si>
  <si>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</si>
  <si>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</si>
  <si>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</si>
  <si>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</si>
  <si>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</si>
  <si>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</si>
  <si>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</si>
  <si>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</si>
  <si>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</si>
  <si>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</si>
  <si>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</si>
  <si>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</si>
  <si>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</si>
  <si>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</si>
  <si>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</si>
  <si>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</si>
  <si>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</si>
  <si>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</si>
  <si>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</si>
  <si>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</si>
  <si>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</si>
  <si>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</si>
  <si>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</si>
  <si>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</si>
  <si>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</si>
  <si>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</si>
  <si>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</si>
  <si>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</si>
  <si>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</si>
  <si>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</si>
  <si>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</si>
  <si>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</si>
  <si>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</si>
  <si>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</si>
  <si>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</si>
  <si>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</si>
  <si>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</si>
  <si>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</si>
  <si>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</si>
  <si>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</si>
  <si>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</si>
  <si>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</si>
  <si>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</si>
  <si>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</si>
  <si>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</si>
  <si>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</si>
  <si>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</si>
  <si>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</si>
  <si>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</si>
  <si>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</si>
  <si>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</si>
  <si>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</si>
  <si>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</si>
  <si>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</si>
  <si>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</si>
  <si>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</si>
  <si>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</si>
  <si>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</si>
  <si>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</si>
  <si>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</si>
  <si>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</si>
  <si>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</si>
  <si>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</si>
  <si>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</si>
  <si>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</si>
  <si>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</si>
  <si>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</si>
  <si>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</si>
  <si>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</si>
  <si>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</si>
  <si>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</si>
  <si>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</si>
  <si>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</si>
  <si>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</si>
  <si>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</si>
  <si>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</si>
  <si>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</si>
  <si>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</si>
  <si>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</si>
  <si>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</si>
  <si>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</si>
  <si>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</si>
  <si>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</si>
  <si>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</si>
  <si>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</si>
  <si>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</si>
  <si>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</si>
  <si>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</si>
  <si>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</si>
  <si>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</si>
  <si>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</si>
  <si>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</si>
  <si>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</si>
  <si>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</si>
  <si>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</si>
  <si>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</si>
  <si>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</si>
  <si>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</si>
  <si>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</si>
  <si>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</si>
  <si>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</si>
  <si>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</si>
  <si>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</si>
  <si>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</si>
  <si>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</si>
  <si>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</si>
  <si>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</si>
  <si>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</si>
  <si>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</si>
  <si>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</si>
  <si>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</si>
  <si>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</si>
  <si>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</si>
  <si>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</si>
  <si>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</si>
  <si>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</si>
  <si>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</si>
  <si>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</si>
  <si>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</si>
  <si>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</si>
  <si>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</si>
  <si>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</si>
  <si>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</si>
  <si>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</si>
  <si>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</si>
  <si>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</si>
  <si>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</si>
  <si>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</si>
  <si>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</si>
  <si>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</si>
  <si>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</si>
  <si>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</si>
  <si>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</si>
  <si>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</si>
  <si>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</si>
  <si>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</si>
  <si>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</si>
  <si>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</si>
  <si>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</si>
  <si>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</si>
  <si>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</si>
  <si>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</si>
  <si>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</si>
  <si>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</si>
  <si>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</si>
  <si>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</si>
  <si>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</si>
  <si>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</si>
  <si>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</si>
  <si>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</si>
  <si>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</si>
  <si>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</si>
  <si>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</si>
  <si>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</si>
  <si>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</si>
  <si>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</si>
  <si>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</si>
  <si>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</si>
  <si>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</si>
  <si>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</si>
  <si>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</si>
  <si>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</si>
  <si>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</si>
  <si>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</si>
  <si>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</si>
  <si>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</si>
  <si>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</si>
  <si>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</si>
  <si>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</si>
  <si>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</si>
  <si>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</si>
  <si>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</si>
  <si>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</si>
  <si>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</si>
  <si>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</si>
  <si>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</si>
  <si>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</si>
  <si>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</si>
  <si>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</si>
  <si>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</si>
  <si>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</si>
  <si>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</si>
  <si>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</si>
  <si>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</si>
  <si>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</si>
  <si>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</si>
  <si>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</si>
  <si>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</si>
  <si>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</si>
  <si>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</si>
  <si>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</si>
  <si>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</si>
  <si>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</si>
  <si>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</si>
  <si>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</si>
  <si>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</si>
  <si>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</si>
  <si>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</si>
  <si>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</si>
  <si>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</si>
  <si>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</si>
  <si>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</si>
  <si>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</si>
  <si>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</si>
  <si>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</si>
  <si>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</si>
  <si>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</si>
  <si>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</si>
  <si>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</si>
  <si>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</si>
  <si>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</si>
  <si>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</si>
  <si>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</si>
  <si>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</si>
  <si>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</si>
  <si>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</si>
  <si>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</si>
  <si>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</si>
  <si>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</si>
  <si>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</si>
  <si>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</si>
  <si>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</si>
  <si>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</si>
  <si>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</si>
  <si>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</si>
  <si>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</si>
  <si>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</si>
  <si>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</si>
  <si>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</si>
  <si>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</si>
  <si>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</si>
  <si>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</si>
  <si>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</si>
  <si>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</si>
  <si>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</si>
  <si>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</si>
  <si>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</si>
  <si>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</si>
  <si>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</si>
  <si>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</si>
  <si>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</si>
  <si>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</si>
  <si>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</si>
  <si>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</si>
  <si>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</si>
  <si>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</si>
  <si>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</si>
  <si>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</si>
  <si>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</si>
  <si>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</si>
  <si>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</si>
  <si>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</si>
  <si>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</si>
  <si>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</si>
  <si>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</si>
  <si>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</si>
  <si>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</si>
  <si>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</si>
  <si>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</si>
  <si>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</si>
  <si>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</si>
  <si>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</si>
  <si>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</si>
  <si>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</si>
  <si>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</si>
  <si>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</si>
  <si>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</si>
  <si>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</si>
  <si>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</si>
  <si>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</si>
  <si>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</si>
  <si>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</si>
  <si>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</si>
  <si>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</si>
  <si>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</si>
  <si>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</si>
  <si>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</si>
  <si>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</si>
  <si>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</si>
  <si>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</si>
  <si>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</si>
  <si>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</si>
  <si>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</si>
  <si>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</si>
  <si>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</si>
  <si>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</si>
  <si>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</si>
  <si>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</si>
  <si>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</si>
  <si>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</si>
  <si>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</si>
  <si>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</si>
  <si>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</si>
  <si>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</si>
  <si>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</si>
  <si>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</si>
  <si>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</si>
  <si>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</si>
  <si>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</si>
  <si>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</si>
  <si>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</si>
  <si>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</si>
  <si>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</si>
  <si>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</si>
  <si>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</si>
  <si>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</si>
  <si>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</si>
  <si>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</si>
  <si>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</si>
  <si>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</si>
  <si>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</si>
  <si>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</si>
  <si>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</si>
  <si>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</si>
  <si>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</si>
  <si>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</si>
  <si>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</si>
  <si>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</si>
  <si>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</si>
  <si>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</si>
  <si>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</si>
  <si>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</si>
  <si>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</si>
  <si>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</si>
  <si>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</si>
  <si>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</si>
  <si>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</si>
  <si>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</si>
  <si>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</si>
  <si>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</si>
  <si>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</si>
  <si>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</si>
  <si>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</si>
  <si>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</si>
  <si>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</si>
  <si>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</si>
  <si>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</si>
  <si>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</si>
  <si>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</si>
  <si>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</si>
  <si>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</si>
  <si>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</si>
  <si>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</si>
  <si>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</si>
  <si>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</si>
  <si>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</si>
  <si>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</si>
  <si>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</si>
  <si>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</si>
  <si>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</si>
  <si>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</si>
  <si>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</si>
  <si>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</si>
  <si>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</si>
  <si>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</si>
  <si>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</si>
  <si>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</si>
  <si>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</si>
  <si>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</si>
  <si>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</si>
  <si>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</si>
  <si>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</si>
  <si>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</si>
  <si>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</si>
  <si>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</si>
  <si>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</si>
  <si>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</si>
  <si>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</si>
  <si>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</si>
  <si>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</si>
  <si>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</si>
  <si>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</si>
  <si>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</si>
  <si>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</si>
  <si>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</si>
  <si>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</si>
  <si>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</si>
  <si>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</si>
  <si>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</si>
  <si>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</si>
  <si>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</si>
  <si>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</si>
  <si>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</si>
  <si>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</si>
  <si>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</si>
  <si>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</si>
  <si>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</si>
  <si>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</si>
  <si>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</si>
  <si>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</si>
  <si>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</si>
  <si>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</si>
  <si>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</si>
  <si>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</si>
  <si>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</si>
  <si>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</si>
  <si>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</si>
  <si>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</si>
  <si>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</si>
  <si>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</si>
  <si>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</si>
  <si>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</si>
  <si>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</si>
  <si>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</si>
  <si>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</si>
  <si>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</si>
  <si>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</si>
  <si>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</si>
  <si>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</si>
  <si>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</si>
  <si>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</si>
  <si>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</si>
  <si>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</si>
  <si>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</si>
  <si>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</si>
  <si>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</si>
  <si>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</si>
  <si>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</si>
  <si>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</si>
  <si>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</si>
  <si>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</si>
  <si>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</si>
  <si>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</si>
  <si>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</si>
  <si>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</si>
  <si>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</si>
  <si>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</si>
  <si>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</si>
  <si>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</si>
  <si>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</si>
  <si>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</si>
  <si>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</si>
  <si>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</si>
  <si>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</si>
  <si>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</si>
  <si>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</si>
  <si>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</si>
  <si>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</si>
  <si>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</si>
  <si>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</si>
  <si>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</si>
  <si>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</si>
  <si>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</si>
  <si>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</si>
  <si>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</si>
  <si>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</si>
  <si>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</si>
  <si>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</si>
  <si>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</si>
  <si>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</si>
  <si>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</si>
  <si>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</si>
  <si>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</si>
  <si>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</si>
  <si>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</si>
  <si>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</si>
  <si>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</si>
  <si>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</si>
  <si>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</si>
  <si>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</si>
  <si>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</si>
  <si>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</si>
  <si>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</si>
  <si>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</si>
  <si>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</si>
  <si>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</si>
  <si>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</si>
  <si>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</si>
  <si>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</si>
  <si>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</si>
  <si>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</si>
  <si>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</si>
  <si>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</si>
  <si>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</si>
  <si>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</si>
  <si>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</si>
  <si>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</si>
  <si>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</si>
  <si>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</si>
  <si>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</si>
  <si>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</si>
  <si>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</si>
  <si>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</si>
  <si>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</si>
  <si>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</si>
  <si>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</si>
  <si>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</si>
  <si>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</si>
  <si>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</si>
  <si>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</si>
  <si>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</si>
  <si>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</si>
  <si>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</si>
  <si>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</si>
  <si>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</si>
  <si>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</si>
  <si>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</si>
  <si>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</si>
  <si>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</si>
  <si>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</si>
  <si>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</si>
  <si>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</si>
  <si>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</si>
  <si>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</si>
  <si>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</si>
  <si>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</si>
  <si>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</si>
  <si>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</si>
  <si>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</si>
  <si>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</si>
  <si>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</si>
  <si>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</si>
  <si>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</si>
  <si>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</si>
  <si>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</si>
  <si>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</si>
  <si>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</si>
  <si>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</si>
  <si>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</si>
  <si>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</si>
  <si>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</si>
  <si>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</si>
  <si>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</si>
  <si>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</si>
  <si>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</si>
  <si>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</si>
  <si>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</si>
  <si>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</si>
  <si>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</si>
  <si>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</si>
  <si>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</si>
  <si>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</si>
  <si>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</si>
  <si>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</si>
  <si>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</si>
  <si>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</si>
  <si>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</si>
  <si>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</si>
  <si>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</si>
  <si>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</si>
  <si>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</si>
  <si>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</si>
  <si>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</si>
  <si>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</si>
  <si>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</si>
  <si>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</si>
  <si>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</si>
  <si>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</si>
  <si>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</si>
  <si>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</si>
  <si>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</si>
  <si>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</si>
  <si>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</si>
  <si>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</si>
  <si>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</si>
  <si>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</si>
  <si>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</si>
  <si>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</si>
  <si>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</si>
  <si>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</si>
  <si>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</si>
  <si>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</si>
  <si>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</si>
  <si>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</si>
  <si>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</si>
  <si>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</si>
  <si>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</si>
  <si>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</si>
  <si>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</si>
  <si>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</si>
  <si>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</si>
  <si>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</si>
  <si>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</si>
  <si>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</si>
  <si>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</si>
  <si>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</si>
  <si>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</si>
  <si>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</si>
  <si>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</si>
  <si>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</si>
  <si>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</si>
  <si>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</si>
  <si>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</si>
  <si>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</si>
  <si>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</si>
  <si>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</si>
  <si>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</si>
  <si>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</si>
  <si>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</si>
  <si>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</si>
  <si>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</si>
  <si>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</si>
  <si>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</si>
  <si>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</si>
  <si>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</si>
  <si>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</si>
  <si>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</si>
  <si>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</si>
  <si>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</si>
  <si>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</si>
  <si>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</si>
  <si>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</si>
  <si>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</si>
  <si>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</si>
  <si>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</si>
  <si>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</si>
  <si>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</si>
  <si>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</si>
  <si>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</si>
  <si>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</si>
  <si>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</si>
  <si>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</si>
  <si>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</si>
  <si>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</si>
  <si>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</si>
  <si>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</si>
  <si>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</si>
  <si>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</si>
  <si>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</si>
  <si>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</si>
  <si>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</si>
  <si>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</si>
  <si>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</si>
  <si>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</si>
  <si>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</si>
  <si>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</si>
  <si>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</si>
  <si>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</si>
  <si>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</si>
  <si>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</si>
  <si>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</si>
  <si>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</si>
  <si>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</si>
  <si>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</si>
  <si>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</si>
  <si>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</si>
  <si>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</si>
  <si>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</si>
  <si>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</si>
  <si>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</si>
  <si>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</si>
  <si>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</si>
  <si>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</si>
  <si>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</si>
  <si>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</si>
  <si>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</si>
  <si>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</si>
  <si>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</si>
  <si>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</si>
  <si>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</si>
  <si>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</si>
  <si>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</si>
  <si>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</si>
  <si>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</si>
  <si>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</si>
  <si>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</si>
  <si>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</si>
  <si>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</si>
  <si>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</si>
  <si>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</si>
  <si>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</si>
  <si>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</si>
  <si>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</si>
  <si>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</si>
  <si>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</si>
  <si>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</si>
  <si>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</si>
  <si>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</si>
  <si>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</si>
  <si>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</si>
  <si>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</si>
  <si>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</si>
  <si>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</si>
  <si>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</si>
  <si>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</si>
  <si>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</si>
  <si>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</si>
  <si>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</si>
  <si>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</si>
  <si>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</si>
  <si>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</si>
  <si>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</si>
  <si>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</si>
  <si>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</si>
  <si>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</si>
  <si>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</si>
  <si>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</si>
  <si>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</si>
  <si>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</si>
  <si>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</si>
  <si>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</si>
  <si>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</si>
  <si>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</si>
  <si>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</si>
  <si>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</si>
  <si>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</si>
  <si>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</si>
  <si>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</si>
  <si>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</si>
  <si>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</si>
  <si>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</si>
  <si>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</si>
  <si>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</si>
  <si>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</si>
  <si>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</si>
  <si>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</si>
  <si>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</si>
  <si>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</si>
  <si>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</si>
  <si>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</si>
  <si>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</si>
  <si>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</si>
  <si>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</si>
  <si>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</si>
  <si>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</si>
  <si>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</si>
  <si>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</si>
  <si>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</si>
  <si>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</si>
  <si>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</si>
  <si>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</si>
  <si>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</si>
  <si>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</si>
  <si>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</si>
  <si>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</si>
  <si>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</si>
  <si>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</si>
  <si>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</si>
  <si>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</si>
  <si>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</si>
  <si>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</si>
  <si>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</si>
  <si>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</si>
  <si>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</si>
  <si>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</si>
  <si>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</si>
  <si>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</si>
  <si>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</si>
  <si>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</si>
  <si>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</si>
  <si>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</si>
  <si>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</si>
  <si>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</si>
  <si>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</si>
  <si>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</si>
  <si>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</si>
  <si>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</si>
  <si>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</si>
  <si>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</si>
  <si>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</si>
  <si>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</si>
  <si>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</si>
  <si>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</si>
  <si>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</si>
  <si>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</si>
  <si>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</si>
  <si>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</si>
  <si>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</si>
  <si>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</si>
  <si>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</si>
  <si>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</si>
  <si>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</si>
  <si>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</si>
  <si>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</si>
  <si>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</si>
  <si>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</si>
  <si>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</si>
  <si>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</si>
  <si>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</si>
  <si>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</si>
  <si>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</si>
  <si>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</si>
  <si>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</si>
  <si>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</si>
  <si>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</si>
  <si>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</si>
  <si>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</si>
  <si>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</si>
  <si>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</si>
  <si>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</si>
  <si>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</si>
  <si>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</si>
  <si>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</si>
  <si>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</si>
  <si>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</si>
  <si>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</si>
  <si>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</si>
  <si>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</si>
  <si>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</si>
  <si>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</si>
  <si>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</si>
  <si>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</si>
  <si>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</si>
  <si>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</si>
  <si>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</si>
  <si>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</si>
  <si>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</si>
  <si>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</si>
  <si>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</si>
  <si>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</si>
  <si>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</si>
  <si>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</si>
  <si>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</si>
  <si>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</si>
  <si>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</si>
  <si>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</si>
  <si>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</si>
  <si>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</si>
  <si>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</si>
  <si>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</si>
  <si>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</si>
  <si>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</si>
  <si>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</si>
  <si>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</si>
  <si>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</si>
  <si>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</si>
  <si>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</si>
  <si>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</si>
  <si>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</si>
  <si>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</si>
  <si>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</si>
  <si>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</si>
  <si>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</si>
  <si>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</si>
  <si>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</si>
  <si>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</si>
  <si>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</si>
  <si>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</si>
  <si>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</si>
  <si>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</si>
  <si>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</si>
  <si>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</si>
  <si>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</si>
  <si>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</si>
  <si>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</si>
  <si>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</si>
  <si>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</si>
  <si>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</si>
  <si>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</si>
  <si>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</si>
  <si>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</si>
  <si>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</si>
  <si>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</si>
  <si>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</si>
  <si>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</si>
  <si>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</si>
  <si>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</si>
  <si>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</si>
  <si>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</si>
  <si>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</si>
  <si>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</si>
  <si>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</si>
  <si>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</si>
  <si>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</si>
  <si>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</si>
  <si>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</si>
  <si>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</si>
  <si>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</si>
  <si>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</si>
  <si>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</si>
  <si>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</si>
  <si>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</si>
  <si>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</si>
  <si>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</si>
  <si>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</si>
  <si>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</si>
  <si>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</si>
  <si>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</si>
  <si>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</si>
  <si>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</si>
  <si>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</si>
  <si>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</si>
  <si>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</si>
  <si>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</si>
  <si>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</si>
  <si>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</si>
  <si>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</si>
  <si>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</si>
  <si>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</si>
  <si>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</si>
  <si>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</si>
  <si>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</si>
  <si>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</si>
  <si>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</si>
  <si>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</si>
  <si>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</si>
  <si>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</si>
  <si>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</si>
  <si>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</si>
  <si>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</si>
  <si>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</si>
  <si>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</si>
  <si>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</si>
  <si>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</si>
  <si>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</si>
  <si>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</si>
  <si>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</si>
  <si>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</si>
  <si>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</si>
  <si>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</si>
  <si>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</si>
  <si>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</si>
  <si>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</si>
  <si>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</si>
  <si>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</si>
  <si>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</si>
  <si>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</si>
  <si>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</si>
  <si>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</si>
  <si>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</si>
  <si>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</si>
  <si>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</si>
  <si>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</si>
  <si>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</si>
  <si>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</si>
  <si>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</si>
  <si>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</si>
  <si>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</si>
  <si>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</si>
  <si>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</si>
  <si>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</si>
  <si>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</si>
  <si>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</si>
  <si>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</si>
  <si>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</si>
  <si>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</si>
  <si>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</si>
  <si>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</si>
  <si>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</si>
  <si>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</si>
  <si>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</si>
  <si>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</si>
  <si>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</si>
  <si>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</si>
  <si>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</si>
  <si>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</si>
  <si>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</si>
  <si>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</si>
  <si>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</si>
  <si>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</si>
  <si>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</si>
  <si>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</si>
  <si>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</si>
  <si>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</si>
  <si>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</si>
  <si>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</si>
  <si>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</si>
  <si>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</si>
  <si>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</si>
  <si>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</si>
  <si>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</si>
  <si>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</si>
  <si>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</si>
  <si>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</si>
  <si>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</si>
  <si>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</si>
  <si>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</si>
  <si>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</si>
  <si>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</si>
  <si>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</si>
  <si>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</si>
  <si>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</si>
  <si>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</si>
  <si>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</si>
  <si>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</si>
  <si>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</si>
  <si>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</si>
  <si>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</si>
  <si>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</si>
  <si>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</si>
  <si>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</si>
  <si>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</si>
  <si>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</si>
  <si>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</si>
  <si>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</si>
  <si>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</si>
  <si>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</si>
  <si>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</si>
  <si>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</si>
  <si>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</si>
  <si>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</si>
  <si>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</si>
  <si>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</si>
  <si>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</si>
  <si>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</si>
  <si>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</si>
  <si>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</si>
  <si>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</si>
  <si>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</si>
  <si>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</si>
  <si>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</si>
  <si>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</si>
  <si>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</si>
  <si>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</si>
  <si>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</si>
  <si>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</si>
  <si>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</si>
  <si>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</si>
  <si>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</si>
  <si>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</si>
  <si>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</si>
  <si>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</si>
  <si>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</si>
  <si>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</si>
  <si>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</si>
  <si>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</si>
  <si>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</si>
  <si>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</si>
  <si>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</si>
  <si>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</si>
  <si>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</si>
  <si>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</si>
  <si>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</si>
  <si>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</si>
  <si>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</si>
  <si>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</si>
  <si>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</si>
  <si>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</si>
  <si>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</si>
  <si>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</si>
  <si>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</si>
  <si>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</si>
  <si>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</si>
  <si>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</si>
  <si>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</si>
  <si>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</si>
  <si>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</si>
  <si>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</si>
  <si>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</si>
  <si>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</si>
  <si>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</si>
  <si>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</si>
  <si>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</si>
  <si>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</si>
  <si>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</si>
  <si>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</si>
  <si>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</si>
  <si>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</si>
  <si>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</si>
  <si>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</si>
  <si>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</si>
  <si>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</si>
  <si>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</si>
  <si>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</si>
  <si>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</si>
  <si>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</si>
  <si>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</si>
  <si>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</si>
  <si>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</si>
  <si>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</si>
  <si>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</si>
  <si>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</si>
  <si>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</si>
  <si>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</si>
  <si>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</si>
  <si>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</si>
  <si>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</si>
  <si>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</si>
  <si>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</si>
  <si>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</si>
  <si>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</si>
  <si>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</si>
  <si>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</si>
  <si>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</si>
  <si>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</si>
  <si>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</si>
  <si>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</si>
  <si>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</si>
  <si>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</si>
  <si>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</si>
  <si>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</si>
  <si>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</si>
  <si>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</si>
  <si>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</si>
  <si>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</si>
  <si>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</si>
  <si>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</si>
  <si>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</si>
  <si>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</si>
  <si>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</si>
  <si>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</si>
  <si>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</si>
  <si>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</si>
  <si>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</si>
  <si>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</si>
  <si>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</si>
  <si>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</si>
  <si>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</si>
  <si>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</si>
  <si>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</si>
  <si>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</si>
  <si>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</si>
  <si>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</si>
  <si>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</si>
  <si>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</si>
  <si>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</si>
  <si>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</si>
  <si>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</si>
  <si>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</si>
  <si>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</si>
  <si>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</si>
  <si>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</si>
  <si>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</si>
  <si>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</si>
  <si>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</si>
  <si>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</si>
  <si>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</si>
  <si>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</si>
  <si>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</si>
  <si>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</si>
  <si>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</si>
  <si>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</si>
  <si>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</si>
  <si>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</si>
  <si>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</si>
  <si>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</si>
  <si>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</si>
  <si>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</si>
  <si>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</si>
  <si>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</si>
  <si>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</si>
  <si>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</si>
  <si>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</si>
  <si>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</si>
  <si>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</si>
  <si>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</si>
  <si>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</si>
  <si>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</si>
  <si>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</si>
  <si>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</si>
  <si>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</si>
  <si>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</si>
  <si>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</si>
  <si>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</si>
  <si>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</si>
  <si>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</si>
  <si>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</si>
  <si>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</si>
  <si>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</si>
  <si>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</si>
  <si>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</si>
  <si>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</si>
  <si>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</si>
  <si>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</si>
  <si>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</si>
  <si>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</si>
  <si>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</si>
  <si>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</si>
  <si>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</si>
  <si>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</si>
  <si>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</si>
  <si>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</si>
  <si>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</si>
  <si>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</si>
  <si>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</si>
  <si>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</si>
  <si>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</si>
  <si>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</si>
  <si>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</si>
  <si>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</si>
  <si>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</si>
  <si>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</si>
  <si>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</si>
  <si>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</si>
  <si>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</si>
  <si>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</si>
  <si>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</si>
  <si>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</si>
  <si>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</si>
  <si>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</si>
  <si>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</si>
  <si>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</si>
  <si>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</si>
  <si>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</si>
  <si>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</si>
  <si>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</si>
  <si>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</si>
  <si>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</si>
  <si>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</si>
  <si>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</si>
  <si>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</si>
  <si>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</si>
  <si>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</si>
  <si>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</si>
  <si>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</si>
  <si>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</si>
  <si>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</si>
  <si>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</si>
  <si>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</si>
  <si>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</si>
  <si>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</si>
  <si>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</si>
  <si>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</si>
  <si>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</si>
  <si>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</si>
  <si>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</si>
  <si>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</si>
  <si>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</si>
  <si>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</si>
  <si>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</si>
  <si>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</si>
  <si>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</si>
  <si>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</si>
  <si>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</si>
  <si>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</si>
  <si>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</si>
  <si>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</si>
  <si>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</si>
  <si>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</si>
  <si>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</si>
  <si>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</si>
  <si>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</si>
  <si>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</si>
  <si>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</si>
  <si>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</si>
  <si>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</si>
  <si>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</si>
  <si>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</si>
  <si>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</si>
  <si>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</si>
  <si>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</si>
  <si>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</si>
  <si>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</si>
  <si>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</si>
  <si>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</si>
  <si>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</si>
  <si>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</si>
  <si>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</si>
  <si>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</si>
  <si>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</si>
  <si>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</si>
  <si>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</si>
  <si>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</si>
  <si>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</si>
  <si>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</si>
  <si>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</si>
  <si>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</si>
  <si>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</si>
  <si>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</si>
  <si>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</si>
  <si>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</si>
  <si>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</si>
  <si>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</si>
  <si>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</si>
  <si>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</si>
  <si>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</si>
  <si>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</si>
  <si>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</si>
  <si>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</si>
  <si>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</si>
  <si>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</si>
  <si>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</si>
  <si>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</si>
  <si>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</si>
  <si>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</si>
  <si>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</si>
  <si>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</si>
  <si>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</si>
  <si>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</si>
  <si>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</si>
  <si>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</si>
  <si>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</si>
  <si>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</si>
  <si>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</si>
  <si>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</si>
  <si>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</si>
  <si>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</si>
  <si>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</si>
  <si>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</si>
  <si>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</si>
  <si>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</si>
  <si>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</si>
  <si>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</si>
  <si>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</si>
  <si>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</si>
  <si>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</si>
  <si>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</si>
  <si>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</si>
  <si>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</si>
  <si>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</si>
  <si>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</si>
  <si>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</si>
  <si>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</si>
  <si>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</si>
  <si>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</si>
  <si>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</si>
  <si>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</si>
  <si>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</si>
  <si>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</si>
  <si>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</si>
  <si>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</si>
  <si>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</si>
  <si>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</si>
  <si>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</si>
  <si>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</si>
  <si>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</si>
  <si>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</si>
  <si>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</si>
  <si>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</si>
  <si>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</si>
  <si>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</si>
  <si>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</si>
  <si>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</si>
  <si>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</si>
  <si>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</si>
  <si>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</si>
  <si>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</si>
  <si>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</si>
  <si>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</si>
  <si>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</si>
  <si>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</si>
  <si>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</si>
  <si>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</si>
  <si>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</si>
  <si>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</si>
  <si>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</si>
  <si>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</si>
  <si>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</si>
  <si>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</si>
  <si>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</si>
  <si>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</si>
  <si>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</si>
  <si>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</si>
  <si>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</si>
  <si>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</si>
  <si>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</si>
  <si>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</si>
  <si>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</si>
  <si>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</si>
  <si>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</si>
  <si>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</si>
  <si>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</si>
  <si>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</si>
  <si>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</si>
  <si>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</si>
  <si>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</si>
  <si>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</si>
  <si>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</si>
  <si>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</si>
  <si>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</si>
  <si>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</si>
  <si>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</si>
  <si>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</si>
  <si>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</si>
  <si>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</si>
  <si>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</si>
  <si>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</si>
  <si>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</si>
  <si>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</si>
  <si>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</si>
  <si>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</si>
  <si>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</si>
  <si>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</si>
  <si>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</si>
  <si>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</si>
  <si>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</si>
  <si>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</si>
  <si>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</si>
  <si>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</si>
  <si>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</si>
  <si>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</si>
  <si>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</si>
  <si>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</si>
  <si>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</si>
  <si>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</si>
  <si>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</si>
  <si>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</si>
  <si>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</si>
  <si>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</si>
  <si>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</si>
  <si>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</si>
  <si>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</si>
  <si>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</si>
  <si>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</si>
  <si>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</si>
  <si>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</si>
  <si>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</si>
  <si>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</si>
  <si>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</si>
  <si>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</si>
  <si>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</si>
  <si>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</si>
  <si>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</si>
  <si>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</si>
  <si>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</si>
  <si>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</si>
  <si>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</si>
  <si>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</si>
  <si>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</si>
  <si>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</si>
  <si>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</si>
  <si>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</si>
  <si>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</si>
  <si>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</si>
  <si>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</si>
  <si>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</si>
  <si>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</si>
  <si>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</si>
  <si>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</si>
  <si>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</si>
  <si>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</si>
  <si>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</si>
  <si>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</si>
  <si>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</si>
  <si>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</si>
  <si>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</si>
  <si>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</si>
  <si>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</si>
  <si>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</si>
  <si>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</si>
  <si>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</si>
  <si>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</si>
  <si>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</si>
  <si>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</si>
  <si>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</si>
  <si>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</si>
  <si>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</si>
  <si>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</si>
  <si>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</si>
  <si>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</si>
  <si>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</si>
  <si>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</si>
  <si>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</si>
  <si>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</si>
  <si>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</si>
  <si>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</si>
  <si>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</si>
  <si>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</si>
  <si>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</si>
  <si>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</si>
  <si>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</si>
  <si>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</si>
  <si>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</si>
  <si>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</si>
  <si>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</si>
  <si>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</si>
  <si>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</si>
  <si>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</si>
  <si>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</si>
  <si>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</si>
  <si>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</si>
  <si>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</si>
  <si>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</si>
  <si>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</si>
  <si>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</si>
  <si>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</si>
  <si>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</si>
  <si>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</si>
  <si>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</si>
  <si>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</si>
  <si>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</si>
  <si>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</si>
  <si>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</si>
  <si>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</si>
  <si>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</si>
  <si>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</si>
  <si>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</si>
  <si>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</si>
  <si>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</si>
  <si>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</si>
  <si>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</si>
  <si>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</si>
  <si>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</si>
  <si>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</si>
  <si>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</si>
  <si>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</si>
  <si>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</si>
  <si>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</si>
  <si>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</si>
  <si>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</si>
  <si>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</si>
  <si>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</si>
  <si>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</si>
  <si>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</si>
  <si>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</si>
  <si>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</si>
  <si>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</si>
  <si>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</si>
  <si>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</si>
  <si>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</si>
  <si>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</si>
  <si>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</si>
  <si>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</si>
  <si>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</si>
  <si>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</si>
  <si>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</si>
  <si>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</si>
  <si>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</si>
  <si>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</si>
  <si>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</si>
  <si>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</si>
  <si>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</si>
  <si>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</si>
  <si>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</si>
  <si>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</si>
  <si>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</si>
  <si>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</si>
  <si>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</si>
  <si>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</si>
  <si>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</si>
  <si>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</si>
  <si>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</si>
  <si>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</si>
  <si>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</si>
  <si>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</si>
  <si>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</si>
  <si>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</si>
  <si>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</si>
  <si>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</si>
  <si>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</si>
  <si>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</si>
  <si>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</si>
  <si>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</si>
  <si>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</si>
  <si>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</si>
  <si>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</si>
  <si>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</si>
  <si>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</si>
  <si>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</si>
  <si>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</si>
  <si>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</si>
  <si>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</si>
  <si>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</si>
  <si>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</si>
  <si>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</si>
  <si>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</si>
  <si>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</si>
  <si>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</si>
  <si>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</si>
  <si>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</si>
  <si>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</si>
  <si>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</si>
  <si>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</si>
  <si>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</si>
  <si>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</si>
  <si>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</si>
  <si>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</si>
  <si>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</si>
  <si>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</si>
  <si>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</si>
  <si>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</si>
  <si>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</si>
  <si>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</si>
  <si>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</si>
  <si>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</si>
  <si>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</si>
  <si>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</si>
  <si>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</si>
  <si>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</si>
  <si>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</si>
  <si>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</si>
  <si>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</si>
  <si>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</si>
  <si>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</si>
  <si>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</si>
  <si>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</si>
  <si>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</si>
  <si>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</si>
  <si>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</si>
  <si>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</si>
  <si>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</si>
  <si>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</si>
  <si>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</si>
  <si>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</si>
  <si>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</si>
  <si>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</si>
  <si>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</si>
  <si>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</si>
  <si>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</si>
  <si>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</si>
  <si>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</si>
  <si>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</si>
  <si>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</si>
  <si>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</si>
  <si>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</si>
  <si>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</si>
  <si>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</si>
  <si>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</si>
  <si>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</si>
  <si>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</si>
  <si>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</si>
  <si>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</si>
  <si>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</si>
  <si>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</si>
  <si>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</si>
  <si>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</si>
  <si>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</si>
  <si>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</si>
  <si>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</si>
  <si>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</si>
  <si>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</si>
  <si>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</si>
  <si>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</si>
  <si>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</si>
  <si>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</si>
  <si>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</si>
  <si>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</si>
  <si>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</si>
  <si>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</si>
  <si>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</si>
  <si>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</si>
  <si>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</si>
  <si>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</si>
  <si>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</si>
  <si>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</si>
  <si>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</si>
  <si>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</si>
  <si>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</si>
  <si>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</si>
  <si>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</si>
  <si>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</si>
  <si>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</si>
  <si>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</si>
  <si>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</si>
  <si>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</si>
  <si>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</si>
  <si>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</si>
  <si>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</si>
  <si>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</si>
  <si>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</si>
  <si>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</si>
  <si>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</si>
  <si>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</si>
  <si>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</si>
  <si>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</si>
  <si>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</si>
  <si>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</si>
  <si>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</si>
  <si>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</si>
  <si>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</si>
  <si>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</si>
  <si>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</si>
  <si>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</si>
  <si>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</si>
  <si>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</si>
  <si>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</si>
  <si>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</si>
  <si>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</si>
  <si>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</si>
  <si>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</si>
  <si>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</si>
  <si>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</si>
  <si>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</si>
  <si>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</si>
  <si>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</si>
  <si>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</si>
  <si>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</si>
  <si>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</si>
  <si>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</si>
  <si>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</si>
  <si>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</si>
  <si>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</si>
  <si>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</si>
  <si>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</si>
  <si>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</si>
  <si>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</si>
  <si>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</si>
  <si>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</si>
  <si>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</si>
  <si>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</si>
  <si>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</si>
  <si>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</si>
  <si>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</si>
  <si>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</si>
  <si>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</si>
  <si>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</si>
  <si>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</si>
  <si>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</si>
  <si>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</si>
  <si>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</si>
  <si>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</si>
  <si>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</si>
  <si>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</si>
  <si>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</si>
  <si>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</si>
  <si>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</si>
  <si>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</si>
  <si>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</si>
  <si>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</si>
  <si>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</si>
  <si>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</si>
  <si>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</si>
  <si>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</si>
  <si>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</si>
  <si>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</si>
  <si>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</si>
  <si>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</si>
  <si>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</si>
  <si>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</si>
  <si>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</si>
  <si>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</si>
  <si>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</si>
  <si>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</si>
  <si>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</si>
  <si>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</si>
  <si>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</si>
  <si>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</si>
  <si>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</si>
  <si>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</si>
  <si>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</si>
  <si>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</si>
  <si>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</si>
  <si>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</si>
  <si>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</si>
  <si>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</si>
  <si>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</si>
  <si>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</si>
  <si>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</si>
  <si>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</si>
  <si>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</si>
  <si>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</si>
  <si>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</si>
  <si>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</si>
  <si>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</si>
  <si>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</si>
  <si>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</si>
  <si>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</si>
  <si>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</si>
  <si>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</si>
  <si>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</si>
  <si>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</si>
  <si>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</si>
  <si>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</si>
  <si>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</si>
  <si>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</si>
  <si>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</si>
  <si>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</si>
  <si>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</si>
  <si>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</si>
  <si>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</si>
  <si>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</si>
  <si>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</si>
  <si>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</si>
  <si>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</si>
  <si>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</si>
  <si>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</si>
  <si>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</si>
  <si>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</si>
  <si>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</si>
  <si>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</si>
  <si>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</si>
  <si>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</si>
  <si>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</si>
  <si>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</si>
  <si>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</si>
  <si>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</si>
  <si>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</si>
  <si>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</si>
  <si>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</si>
  <si>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</si>
  <si>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</si>
  <si>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</si>
  <si>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</si>
  <si>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</si>
  <si>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</si>
  <si>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</si>
  <si>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</si>
  <si>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</si>
  <si>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</si>
  <si>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</si>
  <si>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</si>
  <si>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</si>
  <si>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</si>
  <si>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</si>
  <si>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</si>
  <si>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</si>
  <si>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</si>
  <si>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</si>
  <si>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</si>
  <si>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</si>
  <si>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</si>
  <si>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</si>
  <si>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</si>
  <si>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</si>
  <si>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</si>
  <si>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</si>
  <si>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</si>
  <si>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</si>
  <si>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</si>
  <si>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</si>
  <si>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</si>
  <si>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</si>
  <si>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</si>
  <si>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</si>
  <si>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</si>
  <si>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</si>
  <si>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</si>
  <si>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</si>
  <si>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</si>
  <si>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</si>
  <si>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</si>
  <si>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</si>
  <si>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</si>
  <si>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</si>
  <si>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</si>
  <si>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</si>
  <si>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</si>
  <si>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</si>
  <si>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</si>
  <si>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</si>
  <si>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</si>
  <si>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</si>
  <si>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</si>
  <si>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</si>
  <si>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</si>
  <si>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</si>
  <si>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</si>
  <si>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</si>
  <si>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</si>
  <si>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</si>
  <si>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</si>
  <si>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</si>
  <si>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</si>
  <si>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</si>
  <si>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</si>
  <si>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</si>
  <si>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</si>
  <si>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</si>
  <si>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</si>
  <si>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</si>
  <si>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</si>
  <si>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</si>
  <si>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</si>
  <si>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</si>
  <si>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</si>
  <si>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</si>
  <si>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</si>
  <si>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</si>
  <si>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</si>
  <si>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</si>
  <si>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</si>
  <si>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</si>
  <si>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</si>
  <si>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</si>
  <si>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</si>
  <si>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</si>
  <si>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</si>
  <si>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</si>
  <si>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</si>
  <si>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</si>
  <si>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</si>
  <si>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</si>
  <si>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</si>
  <si>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</si>
  <si>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</si>
  <si>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</si>
  <si>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</si>
  <si>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</si>
  <si>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</si>
  <si>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</si>
  <si>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</si>
  <si>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</si>
  <si>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</si>
  <si>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</si>
  <si>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</si>
  <si>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</si>
  <si>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</si>
  <si>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</si>
  <si>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</si>
  <si>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</si>
  <si>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</si>
  <si>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</si>
  <si>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</si>
  <si>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</si>
  <si>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</si>
  <si>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</si>
  <si>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</si>
  <si>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</si>
  <si>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</si>
  <si>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</si>
  <si>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</si>
  <si>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</si>
  <si>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</si>
  <si>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</si>
  <si>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</si>
  <si>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</si>
  <si>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</si>
  <si>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</si>
  <si>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</si>
  <si>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</si>
  <si>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</si>
  <si>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</si>
  <si>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</si>
  <si>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</si>
  <si>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</si>
  <si>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</si>
  <si>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</si>
  <si>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</si>
  <si>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</si>
  <si>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</si>
  <si>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</si>
  <si>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</si>
  <si>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</si>
  <si>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</si>
  <si>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</si>
  <si>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</si>
  <si>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</si>
  <si>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</si>
  <si>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</si>
  <si>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</si>
  <si>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</si>
  <si>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</si>
  <si>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</si>
  <si>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</si>
  <si>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</si>
  <si>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</si>
  <si>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</si>
  <si>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</si>
  <si>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</si>
  <si>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</si>
  <si>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</si>
  <si>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</si>
  <si>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</si>
  <si>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</si>
  <si>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</si>
  <si>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</si>
  <si>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</si>
  <si>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</si>
  <si>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</si>
  <si>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</si>
  <si>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</si>
  <si>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</si>
  <si>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</si>
  <si>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</si>
  <si>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</si>
  <si>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</si>
  <si>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</si>
  <si>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</si>
  <si>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</si>
  <si>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</si>
  <si>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</si>
  <si>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</si>
  <si>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</si>
  <si>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</si>
  <si>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</si>
  <si>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</si>
  <si>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</si>
  <si>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</si>
  <si>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</si>
  <si>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</si>
  <si>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</si>
  <si>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</si>
  <si>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</si>
  <si>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</si>
  <si>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</si>
  <si>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</si>
  <si>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</si>
  <si>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</si>
  <si>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</si>
  <si>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</si>
  <si>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</si>
  <si>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</si>
  <si>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</si>
  <si>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</si>
  <si>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</si>
  <si>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</si>
  <si>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</si>
  <si>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</si>
  <si>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</si>
  <si>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</si>
  <si>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</si>
  <si>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</si>
  <si>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</si>
  <si>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</si>
  <si>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</si>
  <si>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</si>
  <si>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</si>
  <si>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</si>
  <si>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</si>
  <si>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</si>
  <si>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</si>
  <si>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</si>
  <si>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</si>
  <si>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</si>
  <si>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</si>
  <si>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</si>
  <si>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</si>
  <si>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</si>
  <si>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</si>
  <si>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</si>
  <si>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</si>
  <si>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</si>
  <si>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</si>
  <si>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</si>
  <si>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</si>
  <si>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</si>
  <si>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</si>
  <si>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</si>
  <si>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</si>
  <si>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</si>
  <si>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</si>
  <si>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</si>
  <si>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</si>
  <si>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</si>
  <si>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</si>
  <si>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</si>
  <si>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</si>
  <si>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</si>
  <si>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</si>
  <si>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</si>
  <si>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</si>
  <si>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</si>
  <si>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</si>
  <si>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</si>
  <si>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</si>
  <si>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</si>
  <si>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</si>
  <si>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</si>
  <si>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</si>
  <si>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</si>
  <si>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</si>
  <si>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</si>
  <si>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</si>
  <si>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</si>
  <si>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</si>
  <si>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</si>
  <si>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</si>
  <si>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</si>
  <si>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</si>
  <si>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</si>
  <si>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</si>
  <si>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</si>
  <si>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</si>
  <si>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</si>
  <si>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</si>
  <si>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</si>
  <si>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</si>
  <si>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</si>
  <si>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</si>
  <si>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</si>
  <si>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</si>
  <si>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</si>
  <si>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</si>
  <si>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</si>
  <si>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</si>
  <si>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</si>
  <si>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</si>
  <si>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</si>
  <si>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</si>
  <si>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</si>
  <si>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</si>
  <si>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</si>
  <si>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</si>
  <si>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</si>
  <si>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</si>
  <si>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</si>
  <si>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</si>
  <si>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</si>
  <si>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</si>
  <si>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</si>
  <si>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</si>
  <si>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</si>
  <si>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</si>
  <si>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</si>
  <si>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</si>
  <si>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</si>
  <si>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</si>
  <si>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</si>
  <si>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</si>
  <si>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</si>
  <si>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</si>
  <si>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</si>
  <si>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</si>
  <si>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</si>
  <si>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</si>
  <si>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</si>
  <si>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</si>
  <si>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</si>
  <si>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</si>
  <si>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</si>
  <si>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</si>
  <si>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</si>
  <si>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</si>
  <si>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</si>
  <si>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</si>
  <si>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</si>
  <si>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</si>
  <si>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</si>
  <si>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</si>
  <si>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</si>
  <si>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</si>
  <si>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</si>
  <si>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</si>
  <si>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</si>
  <si>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</si>
  <si>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</si>
  <si>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</si>
  <si>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</si>
  <si>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</si>
  <si>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</si>
  <si>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</si>
  <si>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</si>
  <si>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</si>
  <si>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</si>
  <si>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</si>
  <si>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</si>
  <si>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</si>
  <si>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</si>
  <si>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</si>
  <si>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</si>
  <si>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</si>
  <si>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</si>
  <si>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</si>
  <si>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</si>
  <si>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</si>
  <si>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</si>
  <si>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</si>
  <si>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</si>
  <si>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</si>
  <si>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</si>
  <si>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</si>
  <si>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</si>
  <si>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</si>
  <si>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</si>
  <si>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</si>
  <si>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</si>
  <si>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</si>
  <si>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</si>
  <si>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</si>
  <si>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</si>
  <si>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</si>
  <si>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</si>
  <si>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</si>
  <si>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</si>
  <si>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</si>
  <si>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</si>
  <si>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</si>
  <si>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</si>
  <si>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</si>
  <si>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</si>
  <si>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</si>
  <si>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</si>
  <si>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</si>
  <si>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</si>
  <si>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</si>
  <si>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</si>
  <si>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</si>
  <si>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</si>
  <si>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</si>
  <si>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</si>
  <si>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</si>
  <si>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</si>
  <si>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</si>
  <si>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</si>
  <si>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</si>
  <si>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</si>
  <si>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</si>
  <si>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</si>
  <si>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</si>
  <si>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</si>
  <si>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</si>
  <si>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</si>
  <si>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</si>
  <si>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</si>
  <si>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</si>
  <si>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</si>
  <si>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</si>
  <si>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</si>
  <si>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</si>
  <si>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</si>
  <si>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</si>
  <si>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</si>
  <si>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</si>
  <si>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</si>
  <si>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</si>
  <si>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</si>
  <si>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</si>
  <si>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</si>
  <si>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</si>
  <si>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</si>
  <si>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</si>
  <si>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</si>
  <si>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</si>
  <si>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</si>
  <si>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</si>
  <si>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</si>
  <si>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</si>
  <si>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</si>
  <si>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</si>
  <si>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</si>
  <si>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</si>
  <si>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</si>
  <si>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</si>
  <si>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</si>
  <si>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</si>
  <si>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</si>
  <si>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</si>
  <si>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</si>
  <si>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</si>
  <si>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</si>
  <si>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</si>
  <si>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</si>
  <si>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</si>
  <si>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</si>
  <si>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</si>
  <si>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</si>
  <si>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</si>
  <si>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</si>
  <si>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</si>
  <si>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</si>
  <si>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</si>
  <si>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</si>
  <si>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</si>
  <si>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</si>
  <si>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</si>
  <si>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</si>
  <si>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</si>
  <si>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</si>
  <si>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</si>
  <si>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</si>
  <si>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</si>
  <si>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</si>
  <si>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</si>
  <si>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</si>
  <si>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</si>
  <si>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</si>
  <si>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</si>
  <si>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</si>
  <si>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</si>
  <si>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</si>
  <si>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</si>
  <si>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</si>
  <si>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</si>
  <si>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</si>
  <si>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</si>
  <si>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</si>
  <si>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</si>
  <si>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</si>
  <si>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</si>
  <si>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</si>
  <si>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</si>
  <si>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</si>
  <si>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</si>
  <si>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</si>
  <si>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</si>
  <si>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</si>
  <si>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</si>
  <si>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</si>
  <si>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</si>
  <si>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</si>
  <si>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</si>
  <si>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</si>
  <si>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</si>
  <si>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</si>
  <si>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</si>
  <si>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</si>
  <si>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</si>
  <si>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</si>
  <si>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</si>
  <si>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</si>
  <si>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</si>
  <si>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</si>
  <si>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</si>
  <si>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</si>
  <si>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</si>
  <si>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</si>
  <si>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</si>
  <si>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</si>
  <si>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</si>
  <si>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</si>
  <si>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</si>
  <si>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</si>
  <si>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</si>
  <si>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</si>
  <si>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</si>
  <si>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</si>
  <si>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</si>
  <si>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</si>
  <si>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</si>
  <si>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</si>
  <si>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</si>
  <si>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</si>
  <si>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</si>
  <si>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</si>
  <si>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</si>
  <si>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</si>
  <si>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</si>
  <si>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</si>
  <si>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</si>
  <si>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</si>
  <si>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</si>
  <si>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</si>
  <si>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</si>
  <si>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</si>
  <si>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</si>
  <si>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</si>
  <si>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</si>
  <si>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</si>
  <si>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</si>
  <si>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</si>
  <si>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</si>
  <si>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</si>
  <si>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</si>
  <si>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</si>
  <si>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</si>
  <si>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</si>
  <si>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</si>
  <si>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</si>
  <si>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</si>
  <si>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</si>
  <si>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</si>
  <si>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</si>
  <si>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</si>
  <si>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</si>
  <si>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</si>
  <si>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</si>
  <si>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</si>
  <si>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</si>
  <si>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</si>
  <si>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</si>
  <si>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</si>
  <si>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</si>
  <si>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</si>
  <si>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</si>
  <si>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</si>
  <si>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</si>
  <si>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</si>
  <si>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</si>
  <si>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</si>
  <si>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</si>
  <si>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</si>
  <si>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</si>
  <si>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</si>
  <si>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</si>
  <si>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</si>
  <si>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</si>
  <si>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</si>
  <si>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</si>
  <si>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</si>
  <si>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</si>
  <si>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</si>
  <si>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</si>
  <si>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</si>
  <si>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</si>
  <si>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</si>
  <si>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</si>
  <si>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</si>
  <si>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</si>
  <si>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</si>
  <si>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</si>
  <si>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</si>
  <si>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</si>
  <si>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</si>
  <si>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</si>
  <si>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</si>
  <si>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</si>
  <si>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</si>
  <si>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</si>
  <si>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</si>
  <si>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</si>
  <si>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</si>
  <si>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</si>
  <si>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</si>
  <si>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</si>
  <si>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</si>
  <si>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</si>
  <si>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</si>
  <si>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</si>
  <si>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</si>
  <si>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</si>
  <si>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</si>
  <si>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</si>
  <si>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</si>
  <si>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</si>
  <si>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</si>
  <si>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</si>
  <si>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</si>
  <si>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</si>
  <si>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</si>
  <si>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</si>
  <si>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</si>
  <si>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</si>
  <si>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</si>
  <si>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</si>
  <si>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</si>
  <si>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</si>
  <si>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</si>
  <si>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</si>
  <si>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</si>
  <si>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</si>
  <si>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</si>
  <si>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</si>
  <si>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</si>
  <si>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</si>
  <si>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</si>
  <si>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</si>
  <si>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</si>
  <si>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</si>
  <si>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</si>
  <si>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</si>
  <si>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</si>
  <si>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</si>
  <si>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</si>
  <si>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</si>
  <si>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</si>
  <si>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</si>
  <si>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</si>
  <si>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</si>
  <si>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</si>
  <si>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</si>
  <si>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</si>
  <si>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</si>
  <si>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</si>
  <si>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</si>
  <si>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</si>
  <si>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</si>
  <si>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</si>
  <si>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</si>
  <si>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</si>
  <si>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</si>
  <si>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</si>
  <si>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</si>
  <si>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</si>
  <si>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</si>
  <si>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</si>
  <si>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</si>
  <si>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</si>
  <si>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</si>
  <si>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</si>
  <si>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</si>
  <si>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</si>
  <si>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</si>
  <si>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</si>
  <si>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</si>
  <si>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</si>
  <si>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</si>
  <si>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</si>
  <si>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</si>
  <si>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</si>
  <si>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</si>
  <si>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</si>
  <si>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</si>
  <si>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</si>
  <si>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</si>
  <si>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</si>
  <si>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</si>
  <si>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</si>
  <si>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</si>
  <si>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</si>
  <si>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</si>
  <si>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</si>
  <si>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</si>
  <si>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</si>
  <si>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</si>
  <si>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</si>
  <si>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</si>
  <si>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</si>
  <si>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</si>
  <si>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</si>
  <si>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</si>
  <si>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</si>
  <si>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</si>
  <si>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</si>
  <si>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</si>
  <si>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</si>
  <si>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</si>
  <si>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</si>
  <si>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</si>
  <si>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</si>
  <si>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</si>
  <si>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</si>
  <si>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</si>
  <si>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</si>
  <si>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</si>
  <si>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</si>
  <si>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</si>
  <si>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</si>
  <si>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</si>
  <si>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</si>
  <si>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</si>
  <si>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</si>
  <si>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</si>
  <si>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</si>
  <si>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</si>
  <si>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</si>
  <si>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</si>
  <si>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</si>
  <si>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</si>
  <si>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</si>
  <si>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</si>
  <si>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</si>
  <si>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</si>
  <si>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</si>
  <si>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</si>
  <si>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</si>
  <si>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</si>
  <si>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</si>
  <si>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</si>
  <si>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</si>
  <si>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</si>
  <si>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</si>
  <si>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</si>
  <si>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</si>
  <si>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</si>
  <si>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</si>
  <si>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</si>
  <si>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</si>
  <si>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</si>
  <si>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</si>
  <si>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</si>
  <si>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</si>
  <si>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</si>
  <si>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</si>
  <si>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</si>
  <si>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</si>
  <si>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</si>
  <si>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</si>
  <si>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</si>
  <si>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</si>
  <si>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</si>
  <si>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</si>
  <si>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</si>
  <si>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</si>
  <si>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</si>
  <si>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</si>
  <si>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</si>
  <si>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</si>
  <si>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</si>
  <si>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</si>
  <si>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</si>
  <si>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</si>
  <si>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</si>
  <si>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</si>
  <si>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</si>
  <si>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</si>
  <si>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</si>
  <si>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</si>
  <si>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</si>
  <si>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</si>
  <si>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</si>
  <si>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</si>
  <si>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</si>
  <si>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</si>
  <si>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</si>
  <si>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</si>
  <si>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</si>
  <si>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</si>
  <si>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</si>
  <si>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</si>
  <si>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</si>
  <si>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</si>
  <si>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</si>
  <si>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</si>
  <si>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</si>
  <si>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</si>
  <si>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</si>
  <si>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</si>
  <si>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</si>
  <si>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</si>
  <si>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</si>
  <si>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</si>
  <si>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</si>
  <si>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</si>
  <si>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</si>
  <si>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</si>
  <si>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</si>
  <si>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</si>
  <si>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</si>
  <si>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</si>
  <si>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</si>
  <si>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</si>
  <si>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</si>
  <si>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</si>
  <si>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</si>
  <si>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</si>
  <si>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</si>
  <si>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</si>
  <si>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</si>
  <si>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</si>
  <si>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</si>
  <si>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</si>
  <si>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</si>
  <si>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</si>
  <si>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</si>
  <si>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</si>
  <si>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</si>
  <si>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</si>
  <si>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</si>
  <si>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</si>
  <si>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</si>
  <si>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</si>
  <si>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</si>
  <si>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</si>
  <si>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</si>
  <si>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</si>
  <si>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</si>
  <si>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</si>
  <si>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</si>
  <si>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</si>
  <si>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</si>
  <si>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</si>
  <si>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</si>
  <si>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</si>
  <si>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</si>
  <si>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</si>
  <si>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</si>
  <si>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</si>
  <si>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</si>
  <si>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</si>
  <si>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</si>
  <si>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</si>
  <si>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</si>
  <si>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</si>
  <si>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</si>
  <si>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</si>
  <si>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</si>
  <si>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</si>
  <si>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</si>
  <si>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</si>
  <si>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</si>
  <si>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</si>
  <si>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</si>
  <si>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</si>
  <si>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</si>
  <si>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</si>
  <si>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</si>
  <si>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</si>
  <si>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</si>
  <si>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</si>
  <si>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</si>
  <si>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</si>
  <si>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</si>
  <si>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</si>
  <si>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</si>
  <si>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</si>
  <si>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</si>
  <si>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</si>
  <si>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</si>
  <si>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</si>
  <si>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</si>
  <si>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</si>
  <si>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</si>
  <si>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</si>
  <si>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</si>
  <si>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</si>
  <si>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</si>
  <si>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</si>
  <si>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</si>
  <si>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</si>
  <si>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</si>
  <si>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</si>
  <si>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</si>
  <si>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</si>
  <si>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</si>
  <si>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</si>
  <si>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</si>
  <si>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</si>
  <si>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</si>
  <si>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</si>
  <si>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</si>
  <si>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</si>
  <si>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</si>
  <si>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</si>
  <si>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</si>
  <si>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</si>
  <si>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</si>
  <si>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</si>
  <si>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</si>
  <si>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</si>
  <si>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</si>
  <si>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</si>
  <si>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</si>
  <si>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</si>
  <si>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</si>
  <si>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</si>
  <si>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</si>
  <si>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</si>
  <si>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</si>
  <si>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</si>
  <si>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</si>
  <si>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</si>
  <si>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</si>
  <si>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</si>
  <si>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</si>
  <si>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</si>
  <si>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</si>
  <si>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</si>
  <si>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</si>
  <si>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</si>
  <si>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</si>
  <si>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</si>
  <si>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</si>
  <si>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</si>
  <si>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</si>
  <si>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</si>
  <si>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</si>
  <si>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</si>
  <si>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</si>
  <si>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</si>
  <si>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</si>
  <si>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</si>
  <si>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</si>
  <si>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</si>
  <si>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</si>
  <si>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</si>
  <si>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</si>
  <si>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</si>
  <si>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</si>
  <si>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</si>
  <si>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</si>
  <si>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</si>
  <si>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</si>
  <si>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</si>
  <si>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</si>
  <si>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</si>
  <si>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</si>
  <si>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</si>
  <si>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</si>
  <si>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</si>
  <si>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</si>
  <si>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</si>
  <si>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</si>
  <si>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</si>
  <si>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</si>
  <si>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</si>
  <si>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</si>
  <si>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</si>
  <si>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</si>
  <si>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</si>
  <si>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</si>
  <si>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</si>
  <si>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</si>
  <si>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</si>
  <si>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</si>
  <si>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</si>
  <si>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</si>
  <si>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</si>
  <si>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</si>
  <si>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</si>
  <si>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</si>
  <si>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</si>
  <si>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</si>
  <si>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</si>
  <si>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</si>
  <si>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</si>
  <si>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</si>
  <si>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</si>
  <si>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</si>
  <si>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</si>
  <si>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</si>
  <si>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</si>
  <si>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</si>
  <si>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</si>
  <si>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</si>
  <si>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</si>
  <si>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</si>
  <si>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</si>
  <si>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</si>
  <si>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</si>
  <si>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</si>
  <si>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</si>
  <si>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</si>
  <si>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</si>
  <si>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</si>
  <si>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</si>
  <si>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</si>
  <si>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</si>
  <si>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</si>
  <si>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</si>
  <si>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</si>
  <si>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</si>
  <si>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</si>
  <si>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</si>
  <si>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</si>
  <si>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</si>
  <si>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</si>
  <si>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</si>
  <si>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</si>
  <si>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</si>
  <si>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</si>
  <si>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</si>
  <si>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</si>
  <si>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</si>
  <si>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</si>
  <si>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</si>
  <si>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</si>
  <si>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</si>
  <si>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</si>
  <si>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</si>
  <si>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</si>
  <si>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</si>
  <si>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</si>
  <si>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</si>
  <si>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</si>
  <si>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</si>
  <si>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</si>
  <si>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</si>
  <si>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</si>
  <si>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</si>
  <si>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</si>
  <si>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</si>
  <si>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</si>
  <si>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</si>
  <si>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</si>
  <si>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</si>
  <si>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</si>
  <si>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</si>
  <si>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</si>
  <si>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</si>
  <si>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</si>
  <si>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</si>
  <si>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</si>
  <si>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</si>
  <si>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</si>
  <si>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</si>
  <si>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</si>
  <si>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</si>
  <si>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</si>
  <si>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</si>
  <si>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</si>
  <si>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</si>
  <si>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</si>
  <si>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</si>
  <si>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</si>
  <si>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</si>
  <si>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</si>
  <si>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</si>
  <si>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</si>
  <si>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</si>
  <si>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</si>
  <si>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</si>
  <si>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</si>
  <si>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</si>
  <si>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</si>
  <si>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</si>
  <si>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</si>
  <si>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</si>
  <si>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</si>
  <si>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</si>
  <si>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</si>
  <si>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</si>
  <si>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</si>
  <si>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</si>
  <si>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</si>
  <si>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</si>
  <si>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</si>
  <si>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</si>
  <si>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</si>
  <si>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</si>
  <si>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</si>
  <si>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</si>
  <si>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</si>
  <si>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</si>
  <si>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</si>
  <si>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</si>
  <si>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</si>
  <si>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</si>
  <si>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</si>
  <si>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</si>
  <si>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</si>
  <si>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</si>
  <si>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</si>
  <si>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</si>
  <si>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</si>
  <si>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</si>
  <si>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</si>
  <si>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</si>
  <si>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</si>
  <si>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</si>
  <si>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</si>
  <si>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</si>
  <si>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</si>
  <si>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</si>
  <si>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</si>
  <si>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</si>
  <si>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</si>
  <si>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</si>
  <si>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</si>
  <si>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</si>
  <si>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</si>
  <si>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</si>
  <si>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</si>
  <si>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</si>
  <si>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</si>
  <si>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</si>
  <si>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</si>
  <si>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</si>
  <si>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</si>
  <si>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</si>
  <si>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</si>
  <si>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</si>
  <si>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</si>
  <si>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</si>
  <si>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</si>
  <si>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</si>
  <si>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</si>
  <si>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</si>
  <si>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</si>
  <si>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</si>
  <si>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</si>
  <si>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</si>
  <si>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</si>
  <si>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</si>
  <si>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</si>
  <si>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</si>
  <si>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</si>
  <si>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</si>
  <si>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</si>
  <si>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</si>
  <si>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</si>
  <si>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</si>
  <si>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</si>
  <si>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</si>
  <si>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</si>
  <si>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</si>
  <si>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</si>
  <si>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</si>
  <si>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</si>
  <si>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</si>
  <si>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</si>
  <si>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</si>
  <si>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</si>
  <si>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</si>
  <si>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</si>
  <si>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</si>
  <si>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</si>
  <si>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</si>
  <si>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</si>
  <si>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</si>
  <si>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</si>
  <si>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</si>
  <si>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</si>
  <si>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</si>
  <si>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</si>
  <si>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</si>
  <si>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</si>
  <si>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</si>
  <si>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</si>
  <si>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</si>
  <si>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</si>
  <si>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</si>
  <si>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</si>
  <si>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</si>
  <si>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</si>
  <si>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</si>
  <si>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</si>
  <si>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</si>
  <si>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</si>
  <si>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</si>
  <si>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</si>
  <si>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</si>
  <si>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</si>
  <si>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</si>
  <si>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</si>
  <si>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</si>
  <si>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</si>
  <si>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</si>
  <si>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</si>
  <si>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</si>
  <si>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</si>
  <si>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</si>
  <si>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</si>
  <si>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</si>
  <si>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</si>
  <si>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</si>
  <si>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</si>
  <si>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</si>
  <si>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</si>
  <si>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</si>
  <si>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</si>
  <si>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</si>
  <si>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</si>
  <si>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</si>
  <si>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</si>
  <si>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</si>
  <si>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</si>
  <si>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</si>
  <si>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</si>
  <si>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</si>
  <si>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</si>
  <si>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</si>
  <si>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</si>
  <si>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</si>
  <si>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</si>
  <si>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</si>
  <si>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</si>
  <si>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</si>
  <si>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</si>
  <si>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</si>
  <si>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</si>
  <si>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</si>
  <si>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</si>
  <si>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</si>
  <si>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</si>
  <si>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</si>
  <si>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</si>
  <si>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</si>
  <si>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</si>
  <si>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</si>
  <si>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</si>
  <si>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</si>
  <si>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</si>
  <si>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</si>
  <si>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</si>
  <si>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</si>
  <si>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</si>
  <si>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</si>
  <si>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</si>
  <si>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</si>
  <si>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</si>
  <si>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</si>
  <si>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</si>
  <si>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</si>
  <si>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</si>
  <si>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</si>
  <si>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</si>
  <si>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</si>
  <si>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</si>
  <si>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</si>
  <si>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</si>
  <si>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</si>
  <si>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</si>
  <si>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</si>
  <si>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</si>
  <si>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</si>
  <si>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</si>
  <si>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</si>
  <si>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</si>
  <si>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</si>
  <si>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</si>
  <si>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</si>
  <si>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</si>
  <si>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</si>
  <si>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</si>
  <si>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</si>
  <si>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</si>
  <si>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</si>
  <si>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</si>
  <si>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</si>
  <si>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</si>
  <si>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</si>
  <si>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</si>
  <si>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</si>
  <si>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</si>
  <si>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</si>
  <si>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</si>
  <si>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</si>
  <si>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</si>
  <si>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</si>
  <si>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</si>
  <si>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</si>
  <si>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</si>
  <si>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</si>
  <si>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</si>
  <si>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</si>
  <si>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</si>
  <si>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</si>
  <si>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</si>
  <si>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</si>
  <si>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</si>
  <si>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</si>
  <si>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</si>
  <si>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</si>
  <si>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</si>
  <si>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</si>
  <si>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</si>
  <si>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</si>
  <si>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</si>
  <si>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</si>
  <si>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</si>
  <si>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</si>
  <si>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</si>
  <si>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</si>
  <si>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</si>
  <si>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</si>
  <si>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</si>
  <si>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</si>
  <si>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</si>
  <si>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</si>
  <si>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</si>
  <si>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</si>
  <si>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</si>
  <si>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</si>
  <si>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</si>
  <si>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</si>
  <si>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</si>
  <si>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</si>
  <si>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</si>
  <si>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</si>
  <si>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</si>
  <si>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</si>
  <si>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</si>
  <si>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</si>
  <si>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</si>
  <si>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</si>
  <si>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</si>
  <si>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</si>
  <si>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</si>
  <si>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</si>
  <si>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</si>
  <si>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</si>
  <si>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</si>
  <si>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</si>
  <si>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</si>
  <si>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</si>
  <si>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</si>
  <si>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</si>
  <si>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</si>
  <si>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</si>
  <si>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</si>
  <si>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</si>
  <si>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</si>
  <si>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</si>
  <si>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</si>
  <si>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</si>
  <si>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</si>
  <si>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</si>
  <si>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</si>
  <si>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</si>
  <si>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</si>
  <si>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</si>
  <si>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</si>
  <si>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</si>
  <si>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</si>
  <si>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</si>
  <si>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</si>
  <si>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</si>
  <si>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</si>
  <si>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</si>
  <si>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</si>
  <si>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</si>
  <si>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</si>
  <si>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</si>
  <si>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</si>
  <si>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</si>
  <si>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</si>
  <si>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</si>
  <si>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</si>
  <si>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</si>
  <si>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</si>
  <si>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</si>
  <si>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</si>
  <si>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</si>
  <si>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</si>
  <si>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</si>
  <si>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</si>
  <si>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</si>
  <si>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</si>
  <si>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</si>
  <si>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</si>
  <si>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</si>
  <si>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</si>
  <si>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</si>
  <si>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</si>
  <si>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</si>
  <si>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</si>
  <si>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</si>
  <si>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</si>
  <si>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</si>
  <si>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</si>
  <si>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</si>
  <si>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</si>
  <si>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</si>
  <si>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</si>
  <si>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</si>
  <si>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</si>
  <si>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</si>
  <si>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</si>
  <si>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</si>
  <si>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</si>
  <si>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</si>
  <si>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</si>
  <si>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</si>
  <si>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</si>
  <si>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</si>
  <si>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</si>
  <si>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</si>
  <si>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</si>
  <si>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</si>
  <si>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</si>
  <si>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</si>
  <si>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</si>
  <si>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</si>
  <si>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</si>
  <si>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</si>
  <si>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</si>
  <si>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</si>
  <si>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</si>
  <si>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</si>
  <si>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</si>
  <si>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</si>
  <si>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</si>
  <si>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</si>
  <si>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</si>
  <si>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</si>
  <si>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</si>
  <si>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</si>
  <si>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</si>
  <si>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</si>
  <si>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</si>
  <si>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</si>
  <si>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</si>
  <si>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</si>
  <si>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</si>
  <si>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</si>
  <si>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</si>
  <si>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</si>
  <si>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</si>
  <si>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</si>
  <si>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</si>
  <si>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</si>
  <si>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</si>
  <si>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</si>
  <si>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</si>
  <si>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</si>
  <si>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</si>
  <si>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</si>
  <si>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</si>
  <si>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</si>
  <si>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</si>
  <si>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</si>
  <si>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</si>
  <si>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</si>
  <si>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</si>
  <si>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</si>
  <si>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</si>
  <si>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</si>
  <si>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</si>
  <si>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</si>
  <si>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</si>
  <si>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</si>
  <si>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</si>
  <si>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</si>
  <si>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</si>
  <si>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</si>
  <si>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</si>
  <si>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</si>
  <si>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</si>
  <si>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</si>
  <si>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</si>
  <si>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</si>
  <si>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</si>
  <si>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</si>
  <si>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</si>
  <si>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</si>
  <si>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</si>
  <si>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</si>
  <si>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</si>
  <si>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</si>
  <si>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</si>
  <si>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</si>
  <si>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</si>
  <si>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</si>
  <si>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</si>
  <si>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</si>
  <si>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</si>
  <si>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</si>
  <si>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</si>
  <si>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</si>
  <si>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</si>
  <si>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</si>
  <si>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</si>
  <si>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</si>
  <si>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</si>
  <si>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</si>
  <si>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</si>
  <si>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</si>
  <si>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</si>
  <si>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</si>
  <si>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</si>
  <si>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</si>
  <si>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</si>
  <si>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</si>
  <si>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</si>
  <si>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</si>
  <si>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</si>
  <si>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</si>
  <si>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</si>
  <si>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</si>
  <si>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</si>
  <si>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</si>
  <si>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</si>
  <si>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</si>
  <si>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</si>
  <si>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</si>
  <si>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</si>
  <si>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</si>
  <si>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</si>
  <si>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</si>
  <si>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</si>
  <si>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</si>
  <si>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</si>
  <si>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</si>
  <si>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</si>
  <si>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</si>
  <si>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</si>
  <si>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</si>
  <si>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</si>
  <si>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</si>
  <si>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</si>
  <si>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</si>
  <si>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</si>
  <si>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</si>
  <si>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</si>
  <si>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</si>
  <si>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</si>
  <si>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</si>
  <si>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</si>
  <si>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</si>
  <si>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</si>
  <si>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</si>
  <si>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</si>
  <si>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</si>
  <si>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</si>
  <si>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</si>
  <si>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</si>
  <si>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</si>
  <si>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</si>
  <si>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</si>
  <si>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</si>
  <si>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</si>
  <si>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</si>
  <si>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</si>
  <si>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</si>
  <si>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</si>
  <si>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</si>
  <si>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</si>
  <si>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</si>
  <si>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</si>
  <si>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</si>
  <si>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</si>
  <si>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</si>
  <si>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</si>
  <si>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</si>
  <si>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</si>
  <si>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</si>
  <si>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</si>
  <si>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</si>
  <si>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</si>
  <si>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</si>
  <si>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</si>
  <si>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</si>
  <si>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</si>
  <si>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</si>
  <si>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</si>
  <si>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</si>
  <si>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</si>
  <si>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</si>
  <si>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</si>
  <si>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</si>
  <si>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</si>
  <si>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</si>
  <si>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</si>
  <si>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</si>
  <si>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</si>
  <si>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</si>
  <si>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</si>
  <si>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</si>
  <si>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</si>
  <si>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</si>
  <si>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</si>
  <si>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</si>
  <si>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</si>
  <si>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</si>
  <si>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</si>
  <si>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</si>
  <si>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</si>
  <si>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</si>
  <si>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</si>
  <si>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</si>
  <si>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</si>
  <si>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</si>
  <si>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</si>
  <si>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</si>
  <si>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</si>
  <si>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</si>
  <si>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</si>
  <si>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</si>
  <si>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</si>
  <si>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</si>
  <si>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</si>
  <si>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</si>
  <si>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</si>
  <si>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</si>
  <si>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</si>
  <si>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</si>
  <si>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</si>
  <si>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</si>
  <si>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</si>
  <si>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</si>
  <si>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</si>
  <si>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</si>
  <si>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</si>
  <si>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</si>
  <si>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</si>
  <si>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</si>
  <si>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</si>
  <si>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</si>
  <si>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</si>
  <si>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</si>
  <si>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</si>
  <si>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</si>
  <si>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</si>
  <si>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</si>
  <si>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</si>
  <si>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</si>
  <si>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</si>
  <si>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</si>
  <si>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</si>
  <si>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</si>
  <si>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</si>
  <si>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</si>
  <si>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</si>
  <si>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</si>
  <si>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</si>
  <si>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</si>
  <si>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</si>
  <si>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</si>
  <si>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</si>
  <si>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</si>
  <si>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</si>
  <si>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</si>
  <si>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</si>
  <si>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</si>
  <si>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</si>
  <si>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</si>
  <si>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</si>
  <si>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</si>
  <si>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</si>
  <si>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</si>
  <si>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</si>
  <si>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</si>
  <si>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</si>
  <si>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</si>
  <si>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</si>
  <si>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</si>
  <si>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</si>
  <si>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</si>
  <si>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</si>
  <si>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</si>
  <si>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</si>
  <si>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</si>
  <si>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</si>
  <si>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</si>
  <si>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</si>
  <si>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</si>
  <si>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</si>
  <si>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</si>
  <si>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</si>
  <si>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</si>
  <si>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</si>
  <si>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</si>
  <si>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</si>
  <si>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</si>
  <si>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</si>
  <si>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</si>
  <si>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</si>
  <si>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</si>
  <si>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</si>
  <si>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</si>
  <si>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</si>
  <si>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</si>
  <si>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</si>
  <si>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</si>
  <si>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</si>
  <si>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</si>
  <si>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</si>
  <si>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</si>
  <si>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</si>
  <si>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</si>
  <si>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</si>
  <si>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</si>
  <si>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</si>
  <si>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</si>
  <si>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</si>
  <si>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</si>
  <si>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</si>
  <si>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</si>
  <si>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</si>
  <si>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</si>
  <si>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</si>
  <si>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</si>
  <si>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</si>
  <si>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</si>
  <si>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</si>
  <si>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</si>
  <si>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</si>
  <si>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</si>
  <si>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</si>
  <si>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</si>
  <si>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</si>
  <si>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</si>
  <si>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</si>
  <si>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</si>
  <si>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</si>
  <si>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</si>
  <si>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</si>
  <si>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</si>
  <si>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</si>
  <si>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</si>
  <si>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</si>
  <si>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</si>
  <si>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</si>
  <si>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</si>
  <si>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</si>
  <si>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</si>
  <si>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</si>
  <si>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</si>
  <si>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</si>
  <si>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</si>
  <si>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</si>
  <si>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</si>
  <si>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</si>
  <si>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</si>
  <si>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</si>
  <si>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</si>
  <si>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</si>
  <si>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</si>
  <si>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</si>
  <si>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</si>
  <si>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</si>
  <si>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</si>
  <si>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</si>
  <si>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</si>
  <si>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</si>
  <si>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</si>
  <si>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</si>
  <si>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</si>
  <si>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</si>
  <si>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</si>
  <si>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</si>
  <si>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</si>
  <si>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</si>
  <si>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</si>
  <si>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</si>
  <si>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</si>
  <si>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</si>
  <si>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</si>
  <si>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</si>
  <si>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</si>
  <si>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</si>
  <si>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</si>
  <si>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</si>
  <si>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</si>
  <si>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</si>
  <si>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</si>
  <si>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</si>
  <si>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</si>
  <si>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</si>
  <si>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</si>
  <si>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</si>
  <si>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</si>
  <si>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</si>
  <si>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</si>
  <si>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</si>
  <si>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</si>
  <si>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</si>
  <si>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</si>
  <si>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</si>
  <si>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</si>
  <si>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</si>
  <si>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</si>
  <si>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</si>
  <si>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</si>
  <si>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</si>
  <si>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</si>
  <si>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</si>
  <si>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</si>
  <si>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</si>
  <si>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</si>
  <si>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</si>
  <si>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</si>
  <si>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</si>
  <si>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</si>
  <si>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</si>
  <si>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</si>
  <si>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</si>
  <si>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</si>
  <si>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</si>
  <si>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</si>
  <si>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</si>
  <si>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</si>
  <si>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</si>
  <si>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</si>
  <si>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</si>
  <si>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</si>
  <si>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</si>
  <si>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</si>
  <si>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</si>
  <si>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</si>
  <si>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</si>
  <si>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</si>
  <si>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</si>
  <si>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</si>
  <si>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</si>
  <si>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</si>
  <si>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</si>
  <si>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</si>
  <si>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</si>
  <si>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</si>
  <si>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</si>
  <si>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</si>
  <si>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</si>
  <si>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</si>
  <si>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</si>
  <si>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</si>
  <si>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</si>
  <si>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</si>
  <si>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</si>
  <si>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</si>
  <si>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</si>
  <si>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</si>
  <si>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</si>
  <si>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</si>
  <si>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</si>
  <si>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</si>
  <si>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</si>
  <si>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</si>
  <si>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</si>
  <si>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</si>
  <si>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</si>
  <si>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</si>
  <si>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</si>
  <si>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</si>
  <si>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</si>
  <si>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</si>
  <si>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</si>
  <si>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</si>
  <si>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</si>
  <si>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</si>
  <si>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</si>
  <si>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</si>
  <si>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</si>
  <si>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</si>
  <si>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</si>
  <si>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</si>
  <si>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</si>
  <si>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</si>
  <si>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</si>
  <si>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</si>
  <si>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</si>
  <si>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</si>
  <si>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</si>
  <si>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</si>
  <si>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</si>
  <si>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</si>
  <si>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</si>
  <si>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</si>
  <si>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</si>
  <si>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</si>
  <si>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</si>
  <si>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</si>
  <si>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</si>
  <si>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</si>
  <si>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</si>
  <si>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</si>
  <si>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</si>
  <si>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</si>
  <si>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</si>
  <si>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</si>
  <si>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</si>
  <si>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</si>
  <si>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</si>
  <si>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</si>
  <si>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</si>
  <si>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</si>
  <si>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</si>
  <si>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</si>
  <si>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</si>
  <si>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</si>
  <si>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</si>
  <si>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</si>
  <si>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</si>
  <si>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</si>
  <si>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</si>
  <si>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</si>
  <si>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</si>
  <si>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</si>
  <si>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</si>
  <si>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</si>
  <si>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</si>
  <si>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</si>
  <si>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</si>
  <si>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</si>
  <si>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</si>
  <si>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</si>
  <si>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</si>
  <si>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</si>
  <si>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</si>
  <si>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</si>
  <si>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</si>
  <si>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</si>
  <si>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</si>
  <si>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</si>
  <si>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</si>
  <si>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</si>
  <si>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</si>
  <si>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</si>
  <si>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</si>
  <si>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</si>
  <si>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</si>
  <si>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</si>
  <si>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</si>
  <si>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</si>
  <si>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</si>
  <si>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</si>
  <si>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</si>
  <si>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</si>
  <si>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</si>
  <si>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</si>
  <si>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</si>
  <si>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</si>
  <si>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</si>
  <si>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</si>
  <si>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</si>
  <si>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</si>
  <si>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</si>
  <si>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</si>
  <si>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</si>
  <si>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</si>
  <si>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</si>
  <si>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</si>
  <si>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</si>
  <si>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</si>
  <si>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</si>
  <si>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</si>
  <si>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</si>
  <si>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</si>
  <si>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</si>
  <si>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</si>
  <si>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</si>
  <si>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</si>
  <si>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</si>
  <si>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</si>
  <si>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</si>
  <si>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</si>
  <si>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</si>
  <si>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</si>
  <si>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</si>
  <si>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</si>
  <si>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</si>
  <si>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</si>
  <si>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</si>
  <si>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</si>
  <si>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</si>
  <si>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</si>
  <si>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</si>
  <si>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</si>
  <si>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</si>
  <si>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</si>
  <si>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</si>
  <si>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</si>
  <si>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</si>
  <si>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</si>
  <si>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</si>
  <si>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</si>
  <si>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</si>
  <si>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</si>
  <si>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</si>
  <si>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</si>
  <si>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</si>
  <si>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</si>
  <si>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</si>
  <si>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</si>
  <si>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</si>
  <si>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</si>
  <si>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</si>
  <si>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</si>
  <si>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</si>
  <si>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</si>
  <si>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</si>
  <si>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</si>
  <si>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</si>
  <si>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</si>
  <si>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</si>
  <si>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</si>
  <si>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</si>
  <si>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</si>
  <si>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</si>
  <si>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</si>
  <si>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</si>
  <si>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</si>
  <si>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</si>
  <si>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</si>
  <si>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</si>
  <si>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</si>
  <si>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</si>
  <si>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</si>
  <si>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</si>
  <si>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</si>
  <si>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</si>
  <si>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</si>
  <si>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</si>
  <si>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</si>
  <si>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</si>
  <si>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</si>
  <si>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</si>
  <si>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</si>
  <si>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</si>
  <si>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</si>
  <si>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</si>
  <si>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</si>
  <si>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</si>
  <si>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</si>
  <si>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</si>
  <si>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</si>
  <si>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</si>
  <si>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</si>
  <si>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</si>
  <si>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</si>
  <si>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</si>
  <si>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</si>
  <si>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</si>
  <si>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</si>
  <si>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</si>
  <si>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</si>
  <si>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</si>
  <si>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</si>
  <si>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</si>
  <si>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</si>
  <si>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</si>
  <si>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</si>
  <si>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</si>
  <si>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</si>
  <si>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</si>
  <si>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</si>
  <si>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</si>
  <si>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</si>
  <si>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</si>
  <si>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</si>
  <si>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</si>
  <si>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</si>
  <si>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</si>
  <si>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</si>
  <si>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</si>
  <si>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</si>
  <si>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</si>
  <si>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</si>
  <si>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</si>
  <si>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</si>
  <si>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</si>
  <si>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</si>
  <si>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</si>
  <si>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</si>
  <si>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</si>
  <si>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</si>
  <si>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</si>
  <si>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</si>
  <si>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</si>
  <si>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</si>
  <si>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</si>
  <si>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</si>
  <si>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</si>
  <si>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</si>
  <si>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</si>
  <si>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</si>
  <si>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</si>
  <si>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</si>
  <si>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</si>
  <si>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</si>
  <si>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</si>
  <si>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</si>
  <si>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</si>
  <si>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</si>
  <si>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</si>
  <si>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</si>
  <si>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</si>
  <si>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</si>
  <si>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</si>
  <si>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</si>
  <si>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</si>
  <si>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</si>
  <si>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</si>
  <si>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</si>
  <si>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</si>
  <si>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</si>
  <si>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</si>
  <si>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</si>
  <si>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</si>
  <si>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</si>
  <si>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</si>
  <si>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</si>
  <si>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</si>
  <si>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</si>
  <si>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</si>
  <si>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</si>
  <si>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</si>
  <si>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</si>
  <si>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</si>
  <si>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</si>
  <si>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</si>
  <si>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</si>
  <si>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</si>
  <si>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</si>
  <si>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</si>
  <si>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</si>
  <si>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</si>
  <si>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</si>
  <si>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</si>
  <si>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</si>
  <si>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</si>
  <si>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</si>
  <si>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</si>
  <si>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</si>
  <si>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</si>
  <si>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</si>
  <si>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</si>
  <si>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</si>
  <si>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</si>
  <si>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</si>
  <si>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</si>
  <si>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</si>
  <si>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</si>
  <si>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</si>
  <si>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</si>
  <si>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</si>
  <si>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</si>
  <si>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</si>
  <si>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</si>
  <si>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</si>
  <si>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</si>
  <si>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</si>
  <si>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</si>
  <si>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</si>
  <si>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</si>
  <si>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</si>
  <si>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</si>
  <si>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</si>
  <si>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</si>
  <si>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</si>
  <si>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</si>
  <si>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</si>
  <si>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</si>
  <si>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</si>
  <si>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</si>
  <si>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</si>
  <si>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</si>
  <si>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</si>
  <si>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</si>
  <si>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</si>
  <si>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</si>
  <si>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</si>
  <si>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</si>
  <si>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</si>
  <si>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</si>
  <si>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</si>
  <si>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</si>
  <si>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</si>
  <si>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</si>
  <si>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</si>
  <si>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</si>
  <si>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</si>
  <si>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</si>
  <si>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</si>
  <si>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</si>
  <si>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</si>
  <si>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</si>
  <si>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</si>
  <si>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</si>
  <si>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</si>
  <si>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</si>
  <si>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</si>
  <si>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</si>
  <si>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</si>
  <si>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</si>
  <si>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</si>
  <si>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</si>
  <si>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</si>
  <si>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</si>
  <si>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</si>
  <si>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</si>
  <si>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</si>
  <si>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</si>
  <si>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</si>
  <si>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</si>
  <si>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</si>
  <si>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</si>
  <si>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</si>
  <si>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</si>
  <si>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</si>
  <si>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</si>
  <si>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</si>
  <si>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</si>
  <si>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</si>
  <si>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</si>
  <si>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</si>
  <si>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</si>
  <si>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</si>
  <si>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</si>
  <si>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</si>
  <si>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</si>
  <si>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</si>
  <si>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</si>
  <si>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</si>
  <si>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</si>
  <si>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</si>
  <si>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</si>
  <si>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</si>
  <si>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</si>
  <si>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</si>
  <si>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</si>
  <si>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</si>
  <si>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</si>
  <si>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</si>
  <si>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</si>
  <si>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</si>
  <si>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</si>
  <si>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</si>
  <si>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</si>
  <si>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</si>
  <si>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</si>
  <si>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</si>
  <si>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</si>
  <si>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</si>
  <si>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</si>
  <si>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</si>
  <si>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</si>
  <si>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</si>
  <si>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</si>
  <si>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</si>
  <si>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</si>
  <si>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</si>
  <si>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</si>
  <si>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</si>
  <si>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</si>
  <si>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</si>
  <si>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</si>
  <si>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</si>
  <si>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</si>
  <si>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</si>
  <si>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</si>
  <si>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</si>
  <si>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</si>
  <si>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</si>
  <si>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</si>
  <si>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</si>
  <si>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</si>
  <si>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</si>
  <si>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</si>
  <si>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</si>
  <si>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</si>
  <si>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</si>
  <si>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</si>
  <si>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</si>
  <si>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</si>
  <si>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</si>
  <si>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</si>
  <si>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</si>
  <si>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</si>
  <si>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</si>
  <si>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</si>
  <si>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</si>
  <si>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</si>
  <si>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</si>
  <si>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</si>
  <si>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</si>
  <si>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</si>
  <si>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</si>
  <si>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</si>
  <si>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</si>
  <si>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</si>
  <si>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</si>
  <si>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</si>
  <si>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</si>
  <si>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</si>
  <si>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</si>
  <si>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</si>
  <si>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</si>
  <si>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</si>
  <si>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</si>
  <si>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</si>
  <si>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</si>
  <si>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</si>
  <si>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</si>
  <si>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</si>
  <si>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</si>
  <si>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</si>
  <si>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</si>
  <si>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</si>
  <si>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</si>
  <si>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</si>
  <si>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</si>
  <si>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</si>
  <si>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</si>
  <si>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</si>
  <si>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</si>
  <si>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</si>
  <si>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</si>
  <si>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</si>
  <si>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</si>
  <si>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</si>
  <si>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</si>
  <si>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</si>
  <si>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</si>
  <si>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</si>
  <si>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</si>
  <si>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</si>
  <si>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</si>
  <si>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</si>
  <si>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</si>
  <si>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</si>
  <si>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</si>
  <si>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</si>
  <si>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</si>
  <si>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</si>
  <si>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</si>
  <si>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</si>
  <si>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</si>
  <si>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</si>
  <si>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</si>
  <si>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</si>
  <si>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</si>
  <si>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</si>
  <si>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</si>
  <si>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</si>
  <si>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</si>
  <si>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</si>
  <si>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</si>
  <si>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</si>
  <si>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</si>
  <si>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</si>
  <si>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</si>
  <si>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</si>
  <si>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</si>
  <si>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</si>
  <si>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</si>
  <si>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</si>
  <si>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</si>
  <si>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</si>
  <si>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</si>
  <si>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</si>
  <si>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</si>
  <si>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</si>
  <si>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</si>
  <si>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</si>
  <si>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</si>
  <si>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</si>
  <si>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</si>
  <si>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</si>
  <si>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</si>
  <si>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</si>
  <si>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</si>
  <si>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</si>
  <si>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</si>
  <si>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</si>
  <si>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</si>
  <si>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</si>
  <si>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</si>
  <si>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</si>
  <si>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</si>
  <si>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</si>
  <si>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</si>
  <si>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</si>
  <si>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</si>
  <si>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</si>
  <si>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</si>
  <si>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</si>
  <si>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</si>
  <si>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</si>
  <si>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</si>
  <si>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</si>
  <si>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</si>
  <si>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</si>
  <si>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</si>
  <si>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</si>
  <si>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</si>
  <si>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</si>
  <si>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</si>
  <si>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</si>
  <si>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</si>
  <si>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</si>
  <si>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</si>
  <si>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</si>
  <si>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</si>
  <si>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</si>
  <si>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</si>
  <si>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</si>
  <si>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</si>
  <si>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</si>
  <si>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</si>
  <si>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</si>
  <si>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</si>
  <si>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</si>
  <si>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</si>
  <si>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</si>
  <si>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</si>
  <si>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</si>
  <si>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</si>
  <si>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</si>
  <si>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</si>
  <si>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</si>
  <si>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</si>
  <si>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</si>
  <si>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</si>
  <si>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</si>
  <si>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</si>
  <si>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</si>
  <si>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</si>
  <si>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</si>
  <si>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</si>
  <si>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</si>
  <si>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</si>
  <si>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</si>
  <si>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</si>
  <si>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</si>
  <si>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</si>
  <si>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</si>
  <si>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</si>
  <si>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</si>
  <si>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</si>
  <si>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</si>
  <si>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</si>
  <si>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</si>
  <si>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</si>
  <si>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</si>
  <si>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</si>
  <si>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</si>
  <si>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</si>
  <si>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</si>
  <si>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</si>
  <si>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</si>
  <si>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</si>
  <si>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</si>
  <si>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</si>
  <si>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</si>
  <si>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</si>
  <si>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</si>
  <si>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</si>
  <si>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</si>
  <si>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</si>
  <si>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</si>
  <si>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</si>
  <si>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</si>
  <si>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</si>
  <si>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</si>
  <si>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</si>
  <si>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</si>
  <si>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</si>
  <si>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</si>
  <si>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</si>
  <si>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</si>
  <si>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</si>
  <si>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</si>
  <si>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</si>
  <si>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</si>
  <si>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</si>
  <si>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</si>
  <si>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</si>
  <si>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</si>
  <si>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</si>
  <si>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</si>
  <si>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</si>
  <si>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</si>
  <si>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</si>
  <si>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</si>
  <si>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</si>
  <si>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</si>
  <si>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</si>
  <si>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</si>
  <si>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</si>
  <si>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</si>
  <si>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</si>
  <si>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</si>
  <si>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</si>
  <si>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</si>
  <si>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</si>
  <si>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</si>
  <si>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</si>
  <si>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</si>
  <si>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</si>
  <si>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</si>
  <si>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</si>
  <si>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</si>
  <si>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</si>
  <si>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</si>
  <si>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</si>
  <si>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</si>
  <si>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</si>
  <si>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</si>
  <si>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</si>
  <si>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</si>
  <si>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</si>
  <si>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</si>
  <si>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</si>
  <si>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</si>
  <si>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</si>
  <si>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</si>
  <si>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</si>
  <si>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</si>
  <si>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</si>
  <si>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</si>
  <si>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</si>
  <si>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</si>
  <si>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</si>
  <si>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</si>
  <si>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</si>
  <si>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</si>
  <si>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</si>
  <si>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</si>
  <si>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</si>
  <si>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</si>
  <si>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</si>
  <si>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</si>
  <si>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</si>
  <si>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</si>
  <si>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</si>
  <si>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</si>
  <si>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</si>
  <si>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</si>
  <si>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</si>
  <si>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</si>
  <si>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</si>
  <si>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</si>
  <si>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</si>
  <si>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</si>
  <si>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</si>
  <si>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</si>
  <si>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</si>
  <si>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</si>
  <si>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</si>
  <si>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</si>
  <si>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</si>
  <si>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</si>
  <si>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</si>
  <si>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</si>
  <si>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</si>
  <si>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</si>
  <si>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</si>
  <si>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</si>
  <si>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</si>
  <si>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</si>
  <si>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</si>
  <si>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</si>
  <si>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</si>
  <si>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</si>
  <si>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</si>
  <si>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</si>
  <si>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</si>
  <si>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</si>
  <si>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</si>
  <si>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</si>
  <si>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</si>
  <si>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</si>
  <si>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</si>
  <si>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</si>
  <si>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</si>
  <si>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</si>
  <si>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</si>
  <si>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</si>
  <si>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</si>
  <si>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</si>
  <si>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</si>
  <si>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</si>
  <si>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</si>
  <si>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</si>
  <si>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</si>
  <si>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</si>
  <si>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</si>
  <si>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</si>
  <si>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</si>
  <si>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</si>
  <si>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</si>
  <si>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</si>
  <si>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</si>
  <si>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</si>
  <si>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</si>
  <si>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</si>
  <si>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</si>
  <si>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</si>
  <si>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</si>
  <si>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</si>
  <si>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</si>
  <si>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</si>
  <si>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</si>
  <si>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</si>
  <si>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</si>
  <si>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</si>
  <si>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</si>
  <si>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</si>
  <si>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</si>
  <si>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</si>
  <si>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</si>
  <si>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</si>
  <si>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</si>
  <si>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</si>
  <si>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</si>
  <si>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</si>
  <si>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</si>
  <si>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</si>
  <si>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</si>
  <si>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</si>
  <si>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</si>
  <si>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</si>
  <si>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</si>
  <si>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</si>
  <si>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</si>
  <si>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</si>
  <si>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</si>
  <si>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</si>
  <si>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</si>
  <si>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</si>
  <si>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</si>
  <si>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</si>
  <si>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</si>
  <si>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</si>
  <si>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</si>
  <si>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</si>
  <si>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</si>
  <si>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</si>
  <si>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</si>
  <si>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</si>
  <si>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</si>
  <si>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</si>
  <si>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</si>
  <si>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</si>
  <si>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</si>
  <si>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</si>
  <si>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</si>
  <si>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</si>
  <si>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</si>
  <si>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</si>
  <si>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</si>
  <si>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</si>
  <si>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</si>
  <si>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</si>
  <si>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</si>
  <si>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</si>
  <si>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</si>
  <si>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</si>
  <si>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</si>
  <si>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</si>
  <si>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</si>
  <si>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</si>
  <si>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</si>
  <si>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</si>
  <si>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</si>
  <si>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</si>
  <si>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</si>
  <si>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</si>
  <si>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</si>
  <si>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</si>
  <si>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</si>
  <si>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</si>
  <si>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</si>
  <si>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</si>
  <si>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</si>
  <si>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</si>
  <si>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</si>
  <si>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</si>
  <si>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</si>
  <si>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</si>
  <si>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</si>
  <si>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</si>
  <si>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</si>
  <si>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</si>
  <si>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</si>
  <si>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</si>
  <si>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</si>
  <si>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</si>
  <si>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</si>
  <si>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</si>
  <si>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</si>
  <si>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</si>
  <si>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</si>
  <si>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</si>
  <si>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</si>
  <si>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</si>
  <si>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</si>
  <si>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</si>
  <si>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</si>
  <si>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</si>
  <si>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</si>
  <si>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</si>
  <si>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</si>
  <si>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</si>
  <si>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</si>
  <si>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</si>
  <si>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</si>
  <si>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</si>
  <si>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</si>
  <si>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</si>
  <si>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</si>
  <si>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</si>
  <si>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</si>
  <si>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</si>
  <si>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</si>
  <si>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</si>
  <si>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</si>
  <si>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</si>
  <si>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</si>
  <si>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</si>
  <si>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</si>
  <si>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</si>
  <si>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</si>
  <si>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</si>
  <si>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</si>
  <si>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</si>
  <si>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</si>
  <si>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</si>
  <si>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</si>
  <si>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</si>
  <si>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</si>
  <si>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</si>
  <si>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</si>
  <si>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</si>
  <si>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</si>
  <si>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</si>
  <si>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</si>
  <si>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</si>
  <si>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</si>
  <si>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</si>
  <si>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</si>
  <si>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</si>
  <si>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</si>
  <si>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</si>
  <si>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</si>
  <si>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</si>
  <si>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</si>
  <si>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</si>
  <si>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</si>
  <si>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</si>
  <si>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</si>
  <si>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</si>
  <si>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</si>
  <si>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</si>
  <si>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</si>
  <si>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</si>
  <si>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</si>
  <si>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</si>
  <si>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</si>
  <si>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</si>
  <si>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</si>
  <si>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</si>
  <si>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</si>
  <si>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</si>
  <si>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</si>
  <si>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</si>
  <si>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</si>
  <si>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</si>
  <si>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</si>
  <si>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</si>
  <si>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</si>
  <si>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</si>
  <si>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</si>
  <si>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</si>
  <si>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</si>
  <si>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</si>
  <si>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</si>
  <si>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</si>
  <si>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</si>
  <si>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</si>
  <si>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</si>
  <si>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</si>
  <si>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</si>
  <si>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</si>
  <si>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</si>
  <si>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</si>
  <si>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</si>
  <si>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</si>
  <si>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</si>
  <si>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</si>
  <si>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</si>
  <si>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</si>
  <si>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</si>
  <si>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</si>
  <si>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</si>
  <si>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</si>
  <si>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</si>
  <si>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</si>
  <si>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</si>
  <si>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</si>
  <si>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</si>
  <si>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</si>
  <si>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</si>
  <si>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</si>
  <si>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</si>
  <si>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</si>
  <si>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</si>
  <si>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</si>
  <si>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</si>
  <si>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</si>
  <si>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</si>
  <si>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</si>
  <si>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</si>
  <si>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</si>
  <si>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</si>
  <si>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</si>
  <si>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</si>
  <si>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</si>
  <si>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</si>
  <si>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</si>
  <si>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</si>
  <si>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</si>
  <si>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</si>
  <si>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</si>
  <si>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</si>
  <si>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</si>
  <si>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</si>
  <si>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</si>
  <si>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</si>
  <si>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</si>
  <si>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</si>
  <si>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</si>
  <si>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</si>
  <si>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</si>
  <si>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</si>
  <si>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</si>
  <si>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</si>
  <si>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</si>
  <si>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</si>
  <si>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</si>
  <si>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</si>
  <si>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</si>
  <si>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</si>
  <si>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</si>
  <si>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</si>
  <si>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</si>
  <si>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</si>
  <si>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</si>
  <si>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</si>
  <si>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</si>
  <si>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</si>
  <si>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</si>
  <si>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</si>
  <si>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</si>
  <si>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</si>
  <si>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</si>
  <si>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</si>
  <si>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</si>
  <si>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</si>
  <si>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</si>
  <si>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</si>
  <si>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</si>
  <si>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</si>
  <si>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</si>
  <si>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</si>
  <si>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</si>
  <si>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</si>
  <si>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</si>
  <si>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</si>
  <si>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</si>
  <si>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</si>
  <si>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</si>
  <si>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</si>
  <si>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</si>
  <si>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</si>
  <si>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</si>
  <si>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</si>
  <si>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</si>
  <si>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</si>
  <si>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</si>
  <si>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</si>
  <si>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</si>
  <si>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</si>
  <si>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</si>
  <si>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</si>
  <si>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</si>
  <si>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</si>
  <si>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</si>
  <si>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</si>
  <si>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</si>
  <si>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</si>
  <si>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</si>
  <si>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</si>
  <si>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</si>
  <si>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</si>
  <si>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</si>
  <si>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</si>
  <si>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</si>
  <si>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</si>
  <si>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</si>
  <si>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</si>
  <si>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</si>
  <si>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</si>
  <si>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</si>
  <si>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</si>
  <si>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</si>
  <si>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</si>
  <si>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</si>
  <si>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</si>
  <si>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</si>
  <si>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</si>
  <si>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</si>
  <si>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</si>
  <si>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</si>
  <si>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</si>
  <si>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</si>
  <si>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</si>
  <si>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</si>
  <si>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</si>
  <si>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</si>
  <si>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</si>
  <si>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</si>
  <si>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</si>
  <si>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</si>
  <si>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</si>
  <si>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</si>
  <si>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</si>
  <si>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</si>
  <si>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</si>
  <si>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</si>
  <si>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</si>
  <si>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</si>
  <si>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</si>
  <si>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</si>
  <si>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</si>
  <si>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</si>
  <si>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</si>
  <si>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</si>
  <si>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</si>
  <si>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</si>
  <si>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</si>
  <si>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</si>
  <si>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</si>
  <si>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</si>
  <si>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</si>
  <si>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</si>
  <si>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</si>
  <si>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</si>
  <si>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</si>
  <si>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</si>
  <si>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</si>
  <si>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</si>
  <si>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</si>
  <si>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</si>
  <si>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</si>
  <si>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</si>
  <si>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</si>
  <si>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</si>
  <si>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</si>
  <si>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</si>
  <si>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</si>
  <si>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</si>
  <si>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</si>
  <si>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</si>
  <si>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</si>
  <si>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</si>
  <si>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</si>
  <si>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</si>
  <si>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</si>
  <si>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</si>
  <si>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</si>
  <si>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</si>
  <si>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</si>
  <si>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</si>
  <si>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</si>
  <si>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</si>
  <si>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</si>
  <si>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</si>
  <si>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</si>
  <si>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</si>
  <si>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</si>
  <si>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</si>
  <si>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</si>
  <si>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</si>
  <si>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</si>
  <si>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</si>
  <si>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</si>
  <si>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</si>
  <si>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</si>
  <si>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</si>
  <si>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</si>
  <si>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</si>
  <si>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</si>
  <si>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</si>
  <si>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</si>
  <si>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</si>
  <si>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</si>
  <si>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</si>
  <si>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</si>
  <si>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</si>
  <si>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</si>
  <si>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</si>
  <si>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</si>
  <si>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</si>
  <si>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</si>
  <si>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</si>
  <si>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</si>
  <si>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</si>
  <si>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</si>
  <si>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</si>
  <si>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</si>
  <si>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</si>
  <si>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</si>
  <si>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</si>
  <si>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</si>
  <si>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</si>
  <si>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</si>
  <si>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</si>
  <si>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</si>
  <si>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</si>
  <si>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</si>
  <si>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</si>
  <si>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</si>
  <si>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</si>
  <si>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</si>
  <si>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</si>
  <si>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</si>
  <si>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</si>
  <si>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</si>
  <si>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</si>
  <si>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</si>
  <si>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</si>
  <si>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</si>
  <si>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</si>
  <si>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</si>
  <si>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</si>
  <si>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</si>
  <si>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</si>
  <si>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</si>
  <si>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</si>
  <si>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</si>
  <si>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</si>
  <si>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</si>
  <si>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</si>
  <si>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</si>
  <si>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</si>
  <si>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</si>
  <si>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</si>
  <si>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</si>
  <si>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</si>
  <si>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</si>
  <si>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</si>
  <si>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</si>
  <si>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</si>
  <si>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</si>
  <si>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</si>
  <si>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</si>
  <si>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</si>
  <si>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</si>
  <si>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</si>
  <si>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</si>
  <si>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</si>
  <si>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</si>
  <si>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</si>
  <si>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</si>
  <si>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</si>
  <si>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</si>
  <si>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</si>
  <si>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</si>
  <si>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</si>
  <si>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</si>
  <si>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</si>
  <si>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</si>
  <si>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</si>
  <si>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</si>
  <si>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</si>
  <si>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</si>
  <si>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</si>
  <si>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</si>
  <si>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</si>
  <si>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</si>
  <si>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</si>
  <si>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</si>
  <si>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</si>
  <si>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</si>
  <si>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</si>
  <si>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</si>
  <si>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</si>
  <si>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</si>
  <si>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</si>
  <si>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</si>
  <si>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</si>
  <si>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</si>
  <si>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</si>
  <si>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</si>
  <si>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</si>
  <si>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</si>
  <si>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</si>
  <si>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</si>
  <si>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</si>
  <si>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</si>
  <si>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</si>
  <si>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</si>
  <si>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</si>
  <si>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</si>
  <si>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</si>
  <si>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</si>
  <si>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</si>
  <si>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</si>
  <si>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</si>
  <si>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</si>
  <si>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</si>
  <si>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</si>
  <si>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</si>
  <si>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</si>
  <si>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</si>
  <si>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</si>
  <si>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</si>
  <si>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</si>
  <si>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</si>
  <si>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</si>
  <si>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</si>
  <si>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</si>
  <si>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</si>
  <si>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</si>
  <si>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</si>
  <si>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</si>
  <si>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</si>
  <si>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</si>
  <si>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</si>
  <si>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</si>
  <si>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</si>
  <si>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</si>
  <si>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</si>
  <si>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</si>
  <si>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</si>
  <si>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</si>
  <si>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</si>
  <si>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</si>
  <si>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</si>
  <si>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</si>
  <si>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</si>
  <si>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</si>
  <si>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</si>
  <si>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</si>
  <si>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</si>
  <si>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</si>
  <si>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</si>
  <si>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</si>
  <si>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</si>
  <si>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</si>
  <si>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</si>
  <si>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</si>
  <si>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</si>
  <si>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</si>
  <si>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</si>
  <si>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</si>
  <si>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</si>
  <si>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</si>
  <si>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</si>
  <si>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</si>
  <si>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</si>
  <si>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</si>
  <si>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</si>
  <si>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</si>
  <si>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</si>
  <si>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</si>
  <si>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</si>
  <si>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</si>
  <si>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</si>
  <si>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</si>
  <si>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</si>
  <si>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</si>
  <si>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</si>
  <si>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</si>
  <si>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</si>
  <si>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</si>
  <si>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</si>
  <si>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</si>
  <si>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</si>
  <si>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</si>
  <si>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</si>
  <si>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</si>
  <si>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</si>
  <si>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</si>
  <si>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</si>
  <si>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</si>
  <si>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</si>
  <si>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</si>
  <si>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</si>
  <si>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</si>
  <si>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</si>
  <si>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</si>
  <si>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</si>
  <si>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</si>
  <si>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</si>
  <si>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</si>
  <si>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</si>
  <si>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</si>
  <si>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</si>
  <si>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</si>
  <si>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</si>
  <si>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</si>
  <si>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</si>
  <si>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</si>
  <si>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</si>
  <si>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</si>
  <si>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</si>
  <si>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</si>
  <si>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</si>
  <si>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</si>
  <si>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</si>
  <si>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</si>
  <si>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</si>
  <si>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</si>
  <si>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</si>
  <si>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</si>
  <si>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</si>
  <si>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</si>
  <si>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</si>
  <si>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</si>
  <si>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</si>
  <si>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</si>
  <si>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</si>
  <si>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</si>
  <si>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</si>
  <si>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</si>
  <si>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</si>
  <si>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</si>
  <si>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</si>
  <si>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</si>
  <si>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</si>
  <si>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</si>
  <si>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</si>
  <si>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</si>
  <si>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</si>
  <si>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</si>
  <si>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</si>
  <si>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</si>
  <si>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</si>
  <si>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</si>
  <si>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</si>
  <si>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</si>
  <si>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</si>
  <si>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</si>
  <si>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</si>
  <si>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</si>
  <si>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</si>
  <si>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</si>
  <si>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</si>
  <si>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</si>
  <si>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</si>
  <si>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</si>
  <si>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</si>
  <si>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</si>
  <si>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</si>
  <si>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</si>
  <si>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</si>
  <si>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</si>
  <si>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</si>
  <si>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</si>
  <si>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</si>
  <si>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</si>
  <si>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</si>
  <si>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</si>
  <si>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</si>
  <si>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</si>
  <si>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</si>
  <si>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</si>
  <si>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</si>
  <si>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</si>
  <si>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</si>
  <si>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</si>
  <si>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</si>
  <si>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</si>
  <si>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</si>
  <si>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</si>
  <si>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</si>
  <si>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</si>
  <si>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</si>
  <si>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</si>
  <si>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</si>
  <si>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</si>
  <si>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</si>
  <si>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</si>
  <si>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</si>
  <si>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</si>
  <si>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</si>
  <si>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</si>
  <si>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</si>
  <si>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</si>
  <si>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</si>
  <si>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</si>
  <si>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</si>
  <si>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</si>
  <si>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</si>
  <si>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</si>
  <si>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</si>
  <si>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</si>
  <si>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</si>
  <si>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</si>
  <si>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</si>
  <si>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</si>
  <si>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</si>
  <si>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</si>
  <si>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</si>
  <si>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</si>
  <si>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</si>
  <si>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</si>
  <si>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</si>
  <si>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</si>
  <si>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</si>
  <si>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</si>
  <si>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</si>
  <si>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</si>
  <si>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</si>
  <si>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</si>
  <si>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</si>
  <si>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</si>
  <si>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</si>
  <si>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</si>
  <si>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</si>
  <si>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</si>
  <si>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</si>
  <si>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</si>
  <si>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</si>
  <si>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</si>
  <si>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</si>
  <si>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</si>
  <si>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</si>
  <si>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</si>
  <si>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</si>
  <si>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</si>
  <si>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</si>
  <si>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</si>
  <si>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</si>
  <si>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</si>
  <si>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</si>
  <si>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</si>
  <si>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</si>
  <si>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</si>
  <si>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</si>
  <si>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</si>
  <si>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</si>
  <si>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</si>
  <si>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</si>
  <si>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</si>
  <si>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</si>
  <si>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</si>
  <si>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</si>
  <si>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</si>
  <si>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</si>
  <si>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</si>
  <si>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</si>
  <si>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</si>
  <si>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</si>
  <si>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</si>
  <si>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</si>
  <si>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</si>
  <si>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</si>
  <si>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</si>
  <si>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</si>
  <si>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</si>
  <si>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</si>
  <si>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</si>
  <si>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</si>
  <si>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</si>
  <si>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</si>
  <si>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</si>
  <si>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</si>
  <si>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</si>
  <si>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</si>
  <si>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</si>
  <si>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</si>
  <si>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</si>
  <si>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</si>
  <si>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</si>
  <si>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</si>
  <si>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</si>
  <si>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</si>
  <si>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</si>
  <si>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</si>
  <si>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</si>
  <si>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</si>
  <si>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</si>
  <si>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</si>
  <si>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</si>
  <si>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</si>
  <si>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</si>
  <si>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</si>
  <si>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</si>
  <si>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</si>
  <si>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</si>
  <si>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</si>
  <si>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</si>
  <si>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</si>
  <si>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</si>
  <si>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</si>
  <si>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</si>
  <si>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</si>
  <si>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</si>
  <si>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</si>
  <si>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</si>
  <si>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</si>
  <si>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</si>
  <si>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</si>
  <si>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</si>
  <si>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</si>
  <si>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</si>
  <si>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</si>
  <si>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</si>
  <si>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</si>
  <si>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</si>
  <si>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</si>
  <si>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</si>
  <si>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</si>
  <si>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</si>
  <si>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</si>
  <si>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</si>
  <si>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</si>
  <si>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</si>
  <si>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</si>
  <si>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</si>
  <si>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</si>
  <si>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</si>
  <si>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</si>
  <si>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</si>
  <si>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</si>
  <si>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</si>
  <si>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</si>
  <si>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</si>
  <si>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</si>
  <si>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</si>
  <si>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</si>
  <si>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</si>
  <si>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</si>
  <si>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</si>
  <si>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</si>
  <si>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</si>
  <si>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</si>
  <si>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</si>
  <si>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</si>
  <si>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</si>
  <si>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</si>
  <si>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</si>
  <si>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</si>
  <si>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</si>
  <si>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</si>
  <si>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</si>
  <si>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</si>
  <si>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</si>
  <si>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</si>
  <si>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</si>
  <si>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</si>
  <si>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</si>
  <si>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</si>
  <si>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</si>
  <si>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</si>
  <si>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</si>
  <si>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</si>
  <si>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</si>
  <si>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</si>
  <si>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</si>
  <si>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</si>
  <si>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</si>
  <si>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</si>
  <si>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</si>
  <si>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</si>
  <si>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</si>
  <si>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</si>
  <si>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</si>
  <si>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</si>
  <si>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</si>
  <si>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</si>
  <si>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</si>
  <si>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</si>
  <si>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</si>
  <si>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</si>
  <si>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</si>
  <si>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</si>
  <si>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</si>
  <si>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</si>
  <si>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</si>
  <si>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</si>
  <si>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</si>
  <si>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</si>
  <si>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</si>
  <si>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</si>
  <si>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</si>
  <si>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</si>
  <si>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</si>
  <si>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</si>
  <si>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</si>
  <si>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</si>
  <si>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</si>
  <si>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</si>
  <si>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</si>
  <si>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</si>
  <si>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</si>
  <si>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</si>
  <si>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</si>
  <si>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</si>
  <si>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</si>
  <si>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</si>
  <si>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</si>
  <si>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</si>
  <si>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</si>
  <si>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</si>
  <si>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</si>
  <si>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</si>
  <si>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</si>
  <si>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</si>
  <si>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</si>
  <si>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</si>
  <si>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</si>
  <si>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</si>
  <si>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</si>
  <si>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</si>
  <si>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</si>
  <si>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</si>
  <si>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</si>
  <si>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</si>
  <si>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</si>
  <si>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</si>
  <si>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</si>
  <si>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</si>
  <si>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</si>
  <si>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</si>
  <si>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</si>
  <si>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</si>
  <si>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</si>
  <si>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</si>
  <si>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</si>
  <si>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</si>
  <si>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</si>
  <si>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</si>
  <si>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</si>
  <si>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</si>
  <si>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</si>
  <si>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</si>
  <si>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</si>
  <si>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</si>
  <si>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</si>
  <si>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</si>
  <si>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</si>
  <si>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</si>
  <si>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</si>
  <si>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</si>
  <si>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</si>
  <si>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</si>
  <si>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</si>
  <si>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</si>
  <si>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</si>
  <si>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</si>
  <si>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</si>
  <si>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</si>
  <si>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</si>
  <si>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</si>
  <si>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</si>
  <si>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</si>
  <si>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</si>
  <si>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</si>
  <si>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</si>
  <si>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</si>
  <si>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</si>
  <si>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</si>
  <si>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</si>
  <si>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</si>
  <si>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</si>
  <si>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</si>
  <si>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</si>
  <si>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</si>
  <si>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</si>
  <si>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</si>
  <si>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</si>
  <si>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</si>
  <si>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</si>
  <si>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</si>
  <si>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</si>
  <si>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</si>
  <si>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</si>
  <si>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</si>
  <si>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</si>
  <si>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</si>
  <si>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</si>
  <si>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</si>
  <si>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</si>
  <si>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</si>
  <si>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</si>
  <si>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</si>
  <si>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</si>
  <si>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</si>
  <si>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</si>
  <si>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</si>
  <si>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</si>
  <si>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</si>
  <si>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</si>
  <si>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</si>
  <si>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</si>
  <si>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</si>
  <si>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</si>
  <si>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</si>
  <si>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</si>
  <si>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</si>
  <si>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</si>
  <si>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</si>
  <si>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</si>
  <si>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</si>
  <si>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</si>
  <si>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</si>
  <si>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</si>
  <si>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</si>
  <si>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</si>
  <si>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</si>
  <si>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</si>
  <si>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</si>
  <si>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</si>
  <si>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</si>
  <si>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</si>
  <si>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</si>
  <si>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</si>
  <si>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</si>
  <si>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</si>
  <si>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</si>
  <si>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</si>
  <si>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</si>
  <si>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</si>
  <si>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</si>
  <si>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</si>
  <si>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</si>
  <si>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</si>
  <si>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</si>
  <si>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</si>
  <si>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</si>
  <si>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</si>
  <si>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</si>
  <si>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</si>
  <si>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</si>
  <si>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</si>
  <si>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</si>
  <si>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</si>
  <si>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</si>
  <si>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</si>
  <si>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</si>
  <si>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</si>
  <si>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</si>
  <si>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</si>
  <si>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</si>
  <si>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</si>
  <si>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</si>
  <si>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</si>
  <si>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</si>
  <si>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</si>
  <si>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</si>
  <si>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</si>
  <si>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</si>
  <si>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</si>
  <si>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</si>
  <si>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</si>
  <si>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</si>
  <si>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</si>
  <si>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</si>
  <si>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</si>
  <si>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</si>
  <si>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</si>
  <si>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</si>
  <si>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</si>
  <si>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</si>
  <si>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</si>
  <si>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</si>
  <si>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</si>
  <si>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</si>
  <si>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</si>
  <si>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</si>
  <si>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</si>
  <si>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</si>
  <si>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</si>
  <si>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</si>
  <si>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</si>
  <si>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</si>
  <si>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</si>
  <si>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</si>
  <si>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</si>
  <si>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</si>
  <si>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</si>
  <si>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</si>
  <si>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</si>
  <si>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</si>
  <si>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</si>
  <si>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</si>
  <si>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</si>
  <si>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</si>
  <si>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</si>
  <si>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</si>
  <si>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</si>
  <si>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</si>
  <si>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</si>
  <si>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</si>
  <si>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</si>
  <si>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</si>
  <si>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</si>
  <si>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</si>
  <si>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</si>
  <si>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</si>
  <si>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</si>
  <si>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</si>
  <si>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</si>
  <si>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</si>
  <si>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</si>
  <si>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</si>
  <si>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</si>
  <si>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</si>
  <si>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</si>
  <si>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</si>
  <si>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</si>
  <si>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</si>
  <si>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</si>
  <si>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</si>
  <si>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</si>
  <si>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</si>
  <si>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</si>
  <si>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</si>
  <si>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</si>
  <si>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</si>
  <si>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</si>
  <si>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</si>
  <si>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</si>
  <si>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</si>
  <si>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</si>
  <si>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</si>
  <si>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</si>
  <si>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</si>
  <si>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</si>
  <si>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</si>
  <si>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</si>
  <si>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</si>
  <si>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</si>
  <si>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</si>
  <si>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</si>
  <si>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</si>
  <si>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</si>
  <si>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</si>
  <si>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</si>
  <si>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</si>
  <si>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</si>
  <si>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</si>
  <si>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</si>
  <si>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</si>
  <si>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</si>
  <si>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</si>
  <si>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</si>
  <si>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</si>
  <si>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</si>
  <si>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</si>
  <si>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</si>
  <si>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</si>
  <si>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</si>
  <si>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</si>
  <si>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</si>
  <si>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</si>
  <si>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</si>
  <si>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</si>
  <si>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</si>
  <si>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</si>
  <si>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</si>
  <si>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</si>
  <si>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</si>
  <si>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</si>
  <si>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</si>
  <si>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</si>
  <si>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</si>
  <si>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</si>
  <si>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</si>
  <si>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</si>
  <si>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</si>
  <si>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</si>
  <si>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</si>
  <si>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</si>
  <si>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</si>
  <si>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</si>
  <si>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</si>
  <si>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</si>
  <si>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</si>
  <si>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</si>
  <si>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</si>
  <si>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</si>
  <si>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</si>
  <si>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</si>
  <si>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</si>
  <si>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</si>
  <si>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</si>
  <si>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</si>
  <si>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</si>
  <si>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</si>
  <si>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</si>
  <si>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</si>
  <si>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</si>
  <si>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</si>
  <si>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</si>
  <si>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</si>
  <si>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</si>
  <si>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</si>
  <si>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</si>
  <si>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</si>
  <si>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</si>
  <si>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</si>
  <si>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</si>
  <si>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</si>
  <si>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</si>
  <si>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</si>
  <si>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</si>
  <si>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</si>
  <si>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</si>
  <si>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</si>
  <si>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</si>
  <si>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</si>
  <si>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</si>
  <si>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</si>
  <si>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</si>
  <si>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</si>
  <si>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</si>
  <si>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</si>
  <si>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</si>
  <si>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</si>
  <si>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</si>
  <si>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</si>
  <si>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</si>
  <si>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</si>
  <si>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</si>
  <si>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</si>
  <si>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</si>
  <si>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</si>
  <si>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</si>
  <si>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</si>
  <si>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</si>
  <si>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</si>
  <si>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</si>
  <si>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</si>
  <si>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</si>
  <si>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</si>
  <si>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</si>
  <si>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</si>
  <si>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</si>
  <si>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</si>
  <si>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</si>
  <si>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</si>
  <si>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</si>
  <si>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</si>
  <si>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</si>
  <si>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</si>
  <si>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</si>
  <si>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</si>
  <si>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</si>
  <si>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</si>
  <si>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</si>
  <si>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</si>
  <si>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</si>
  <si>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</si>
  <si>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</si>
  <si>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</si>
  <si>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</si>
  <si>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</si>
  <si>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</si>
  <si>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</si>
  <si>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</si>
  <si>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</si>
  <si>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</si>
  <si>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</si>
  <si>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</si>
  <si>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</si>
  <si>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</si>
  <si>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</si>
  <si>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</si>
  <si>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</si>
  <si>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</si>
  <si>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</si>
  <si>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</si>
  <si>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</si>
  <si>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</si>
  <si>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</si>
  <si>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</si>
  <si>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</si>
  <si>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</si>
  <si>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</si>
  <si>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</si>
  <si>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</si>
  <si>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</si>
  <si>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</si>
  <si>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</si>
  <si>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</si>
  <si>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</si>
  <si>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</si>
  <si>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</si>
  <si>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</si>
  <si>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</si>
  <si>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</si>
  <si>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</si>
  <si>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</si>
  <si>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</si>
  <si>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</si>
  <si>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</si>
  <si>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</si>
  <si>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</si>
  <si>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</si>
  <si>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</si>
  <si>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</si>
  <si>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</si>
  <si>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</si>
  <si>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</si>
  <si>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</si>
  <si>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</si>
  <si>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</si>
  <si>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</si>
  <si>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</si>
  <si>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</si>
  <si>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</si>
  <si>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</si>
  <si>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</si>
  <si>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</si>
  <si>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</si>
  <si>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</si>
  <si>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</si>
  <si>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</si>
  <si>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</si>
  <si>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</si>
  <si>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</si>
  <si>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</si>
  <si>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</si>
  <si>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</si>
  <si>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</si>
  <si>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</si>
  <si>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</si>
  <si>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</si>
  <si>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</si>
  <si>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</si>
  <si>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</si>
  <si>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</si>
  <si>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</si>
  <si>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</si>
  <si>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</si>
  <si>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</si>
  <si>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</si>
  <si>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</si>
  <si>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</si>
  <si>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</si>
  <si>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</si>
  <si>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</si>
  <si>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</si>
  <si>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</si>
  <si>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</si>
  <si>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</si>
  <si>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</si>
  <si>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</si>
  <si>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</si>
  <si>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</si>
  <si>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</si>
  <si>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</si>
  <si>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</si>
  <si>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</si>
  <si>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</si>
  <si>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</si>
  <si>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</si>
  <si>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</si>
  <si>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</si>
  <si>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</si>
  <si>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</si>
  <si>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</si>
  <si>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</si>
  <si>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</si>
  <si>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</si>
  <si>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</si>
  <si>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</si>
  <si>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</si>
  <si>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</si>
  <si>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</si>
  <si>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</si>
  <si>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</si>
  <si>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</si>
  <si>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</si>
  <si>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</si>
  <si>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</si>
  <si>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</si>
  <si>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</si>
  <si>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</si>
  <si>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</si>
  <si>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</si>
  <si>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</si>
  <si>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</si>
  <si>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</si>
  <si>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</si>
  <si>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</si>
  <si>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</si>
  <si>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</si>
  <si>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</si>
  <si>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</si>
  <si>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</si>
  <si>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</si>
  <si>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</si>
  <si>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</si>
  <si>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</si>
  <si>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</si>
  <si>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</si>
  <si>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</si>
  <si>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</si>
  <si>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</si>
  <si>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</si>
  <si>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</si>
  <si>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</si>
  <si>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</si>
  <si>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</si>
  <si>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</si>
  <si>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</si>
  <si>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</si>
  <si>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</si>
  <si>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</si>
  <si>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</si>
  <si>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</si>
  <si>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</si>
  <si>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</si>
  <si>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</si>
  <si>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</si>
  <si>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</si>
  <si>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</si>
  <si>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</si>
  <si>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</si>
  <si>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</si>
  <si>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</si>
  <si>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</si>
  <si>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</si>
  <si>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</si>
  <si>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</si>
  <si>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</si>
  <si>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</si>
  <si>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</si>
  <si>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</si>
  <si>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</si>
  <si>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</si>
  <si>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</si>
  <si>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</si>
  <si>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</si>
  <si>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</si>
  <si>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</si>
  <si>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</si>
  <si>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</si>
  <si>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</si>
  <si>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</si>
  <si>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</si>
  <si>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</si>
  <si>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</si>
  <si>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</si>
  <si>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</si>
  <si>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</si>
  <si>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</si>
  <si>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</si>
  <si>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</si>
  <si>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</si>
  <si>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</si>
  <si>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</si>
  <si>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</si>
  <si>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</si>
  <si>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</si>
  <si>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</si>
  <si>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</si>
  <si>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</si>
  <si>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</si>
  <si>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</si>
  <si>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</si>
  <si>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</si>
  <si>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</si>
  <si>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</si>
  <si>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</si>
  <si>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</si>
  <si>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</si>
  <si>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</si>
  <si>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</si>
  <si>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</si>
  <si>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</si>
  <si>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</si>
  <si>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</si>
  <si>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</si>
  <si>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</si>
  <si>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</si>
  <si>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</si>
  <si>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</si>
  <si>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</si>
  <si>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</si>
  <si>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</si>
  <si>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</si>
  <si>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</si>
  <si>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</si>
  <si>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</si>
  <si>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</si>
  <si>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</si>
  <si>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</si>
  <si>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</si>
  <si>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</si>
  <si>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</si>
  <si>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</si>
  <si>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</si>
  <si>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</si>
  <si>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</si>
  <si>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</si>
  <si>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</si>
  <si>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</si>
  <si>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</si>
  <si>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</si>
  <si>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</si>
  <si>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</si>
  <si>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</si>
  <si>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</si>
  <si>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</si>
  <si>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</si>
  <si>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</si>
  <si>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</si>
  <si>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</si>
  <si>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</si>
  <si>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</si>
  <si>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</si>
  <si>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</si>
  <si>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</si>
  <si>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</si>
  <si>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</si>
  <si>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</si>
  <si>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</si>
  <si>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</si>
  <si>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</si>
  <si>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</si>
  <si>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</si>
  <si>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</si>
  <si>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</si>
  <si>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</si>
  <si>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</si>
  <si>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</si>
  <si>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</si>
  <si>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</si>
  <si>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</si>
  <si>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</si>
  <si>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</si>
  <si>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</si>
  <si>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</si>
  <si>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</si>
  <si>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</si>
  <si>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</si>
  <si>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</si>
  <si>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</si>
  <si>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</si>
  <si>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</si>
  <si>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</si>
  <si>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</si>
  <si>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</si>
  <si>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</si>
  <si>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</si>
  <si>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</si>
  <si>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</si>
  <si>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</si>
  <si>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</si>
  <si>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</si>
  <si>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</si>
  <si>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</si>
  <si>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</si>
  <si>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</si>
  <si>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</si>
  <si>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</si>
  <si>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</si>
  <si>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</si>
  <si>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</si>
  <si>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</si>
  <si>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</si>
  <si>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</si>
  <si>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</si>
  <si>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</si>
  <si>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</si>
  <si>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</si>
  <si>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</si>
  <si>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</si>
  <si>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</si>
  <si>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</si>
  <si>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</si>
  <si>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</si>
  <si>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</si>
  <si>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</si>
  <si>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</si>
  <si>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</si>
  <si>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</si>
  <si>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</si>
  <si>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</si>
  <si>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</si>
  <si>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</si>
  <si>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</si>
  <si>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</si>
  <si>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</si>
  <si>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</si>
  <si>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</si>
  <si>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</si>
  <si>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</si>
  <si>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</si>
  <si>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</si>
  <si>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</si>
  <si>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</si>
  <si>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</si>
  <si>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</si>
  <si>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</si>
  <si>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</si>
  <si>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</si>
  <si>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</si>
  <si>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</si>
  <si>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</si>
  <si>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</si>
  <si>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</si>
  <si>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</si>
  <si>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</si>
  <si>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</si>
  <si>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</si>
  <si>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</si>
  <si>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</si>
  <si>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</si>
  <si>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</si>
  <si>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</si>
  <si>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</si>
  <si>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</si>
  <si>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</si>
  <si>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</si>
  <si>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</si>
  <si>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</si>
  <si>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</si>
  <si>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</si>
  <si>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</si>
  <si>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</si>
  <si>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</si>
  <si>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</si>
  <si>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</si>
  <si>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</si>
  <si>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</si>
  <si>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</si>
  <si>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</si>
  <si>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</si>
  <si>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</si>
  <si>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</si>
  <si>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</si>
  <si>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</si>
  <si>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</si>
  <si>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</si>
  <si>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</si>
  <si>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</si>
  <si>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</si>
  <si>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</si>
  <si>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</si>
  <si>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</si>
  <si>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</si>
  <si>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</si>
  <si>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</si>
  <si>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</si>
  <si>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</si>
  <si>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</si>
  <si>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</si>
  <si>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</si>
  <si>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</si>
  <si>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</si>
  <si>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</si>
  <si>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</si>
  <si>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</si>
  <si>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</si>
  <si>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</si>
  <si>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</si>
  <si>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</si>
  <si>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</si>
  <si>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</si>
  <si>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</si>
  <si>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</si>
  <si>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</si>
  <si>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</si>
  <si>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</si>
  <si>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</si>
  <si>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</si>
  <si>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</si>
  <si>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</si>
  <si>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</si>
  <si>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</si>
  <si>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</si>
  <si>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</si>
  <si>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</si>
  <si>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</si>
  <si>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</si>
  <si>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</si>
  <si>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</si>
  <si>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</si>
  <si>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</si>
  <si>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</si>
  <si>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</si>
  <si>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</si>
  <si>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</si>
  <si>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</si>
  <si>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</si>
  <si>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</si>
  <si>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</si>
  <si>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</si>
  <si>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</si>
  <si>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</si>
  <si>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</si>
  <si>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</si>
  <si>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</si>
  <si>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</si>
  <si>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</si>
  <si>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</si>
  <si>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</si>
  <si>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</si>
  <si>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</si>
  <si>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</si>
  <si>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</si>
  <si>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</si>
  <si>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</si>
  <si>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</si>
  <si>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</si>
  <si>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</si>
  <si>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</si>
  <si>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</si>
  <si>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</si>
  <si>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</si>
  <si>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</si>
  <si>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</si>
  <si>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</si>
  <si>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</si>
  <si>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</si>
  <si>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</si>
  <si>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</si>
  <si>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</si>
  <si>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</si>
  <si>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</si>
  <si>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</si>
  <si>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</si>
  <si>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</si>
  <si>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</si>
  <si>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</si>
  <si>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</si>
  <si>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</si>
  <si>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</si>
  <si>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</si>
  <si>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</si>
  <si>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</si>
  <si>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</si>
  <si>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</si>
  <si>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</si>
  <si>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</si>
  <si>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</si>
  <si>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</si>
  <si>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</si>
  <si>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</si>
  <si>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</si>
  <si>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</si>
  <si>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</si>
  <si>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</si>
  <si>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</si>
  <si>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</si>
  <si>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</si>
  <si>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</si>
  <si>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</si>
  <si>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</si>
  <si>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</si>
  <si>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</si>
  <si>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</si>
  <si>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</si>
  <si>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</si>
  <si>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</si>
  <si>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</si>
  <si>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</si>
  <si>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</si>
  <si>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</si>
  <si>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</si>
  <si>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</si>
  <si>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</si>
  <si>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</si>
  <si>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</si>
  <si>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</si>
  <si>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</si>
  <si>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</si>
  <si>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</si>
  <si>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</si>
  <si>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</si>
  <si>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</si>
  <si>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</si>
  <si>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</si>
  <si>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</si>
  <si>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</si>
  <si>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</si>
  <si>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</si>
  <si>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</si>
  <si>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</si>
  <si>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</si>
  <si>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</si>
  <si>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</si>
  <si>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</si>
  <si>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</si>
  <si>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</si>
  <si>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</si>
  <si>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</si>
  <si>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</si>
  <si>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</si>
  <si>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</si>
  <si>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</si>
  <si>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</si>
  <si>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</si>
  <si>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</si>
  <si>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</si>
  <si>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</si>
  <si>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</si>
  <si>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</si>
  <si>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</si>
  <si>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</si>
  <si>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</si>
  <si>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</si>
  <si>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</si>
  <si>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</si>
  <si>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</si>
  <si>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</si>
  <si>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</si>
  <si>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</si>
  <si>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</si>
  <si>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</si>
  <si>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</si>
  <si>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</si>
  <si>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</si>
  <si>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</si>
  <si>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</si>
  <si>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</si>
  <si>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</si>
  <si>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</si>
  <si>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</si>
  <si>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</si>
  <si>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</si>
  <si>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</si>
  <si>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</si>
  <si>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</si>
  <si>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</si>
  <si>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</si>
  <si>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</si>
  <si>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</si>
  <si>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</si>
  <si>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</si>
  <si>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</si>
  <si>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</si>
  <si>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</si>
  <si>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</si>
  <si>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</si>
  <si>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</si>
  <si>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</si>
  <si>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</si>
  <si>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</si>
  <si>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</si>
  <si>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</si>
  <si>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</si>
  <si>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</si>
  <si>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</si>
  <si>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</si>
  <si>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</si>
  <si>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</si>
  <si>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</si>
  <si>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</si>
  <si>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</si>
  <si>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</si>
  <si>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</si>
  <si>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</si>
  <si>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</si>
  <si>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</si>
  <si>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</si>
  <si>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</si>
  <si>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</si>
  <si>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</si>
  <si>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</si>
  <si>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</si>
  <si>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</si>
  <si>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</si>
  <si>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</si>
  <si>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</si>
  <si>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</si>
  <si>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</si>
  <si>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</si>
  <si>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</si>
  <si>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</si>
  <si>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</si>
  <si>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</si>
  <si>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</si>
  <si>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</si>
  <si>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</si>
  <si>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</si>
  <si>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</si>
  <si>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</si>
  <si>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</si>
  <si>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</si>
  <si>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</si>
  <si>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</si>
  <si>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</si>
  <si>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</si>
  <si>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</si>
  <si>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</si>
  <si>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</si>
  <si>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</si>
  <si>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</si>
  <si>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</si>
  <si>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</si>
  <si>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</si>
  <si>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</si>
  <si>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</si>
  <si>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</si>
  <si>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</si>
  <si>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</si>
  <si>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</si>
  <si>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</si>
  <si>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</si>
  <si>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</si>
  <si>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</si>
  <si>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</si>
  <si>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</si>
  <si>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</si>
  <si>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</si>
  <si>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</si>
  <si>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</si>
  <si>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</si>
  <si>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</si>
  <si>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</si>
  <si>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</si>
  <si>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</si>
  <si>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</si>
  <si>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</si>
  <si>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</si>
  <si>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</si>
  <si>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</si>
  <si>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</si>
  <si>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</si>
  <si>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</si>
  <si>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</si>
  <si>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</si>
  <si>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</si>
  <si>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</si>
  <si>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</si>
  <si>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</si>
  <si>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</si>
  <si>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</si>
  <si>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</si>
  <si>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</si>
  <si>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</si>
  <si>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</si>
  <si>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</si>
  <si>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</si>
  <si>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</si>
  <si>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</si>
  <si>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</si>
  <si>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</si>
  <si>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</si>
  <si>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</si>
  <si>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</si>
  <si>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</si>
  <si>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</si>
  <si>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</si>
  <si>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</si>
  <si>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</si>
  <si>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</si>
  <si>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</si>
  <si>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</si>
  <si>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</si>
  <si>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</si>
  <si>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</si>
  <si>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</si>
  <si>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</si>
  <si>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</si>
  <si>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</si>
  <si>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</si>
  <si>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</si>
  <si>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</si>
  <si>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</si>
  <si>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</si>
  <si>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</si>
  <si>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</si>
  <si>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</si>
  <si>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</si>
  <si>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</si>
  <si>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</si>
  <si>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</si>
  <si>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</si>
  <si>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</si>
  <si>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</si>
  <si>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</si>
  <si>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</si>
  <si>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</si>
  <si>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</si>
  <si>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</si>
  <si>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</si>
  <si>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</si>
  <si>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</si>
  <si>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</si>
  <si>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</si>
  <si>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</si>
  <si>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</si>
  <si>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</si>
  <si>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</si>
  <si>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</si>
  <si>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</si>
  <si>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</si>
  <si>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</si>
  <si>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</si>
  <si>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</si>
  <si>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</si>
  <si>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</si>
  <si>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</si>
  <si>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</si>
  <si>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</si>
  <si>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</si>
  <si>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</si>
  <si>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</si>
  <si>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</si>
  <si>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</si>
  <si>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</si>
  <si>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</si>
  <si>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</si>
  <si>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</si>
  <si>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</si>
  <si>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</si>
  <si>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</si>
  <si>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</si>
  <si>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</si>
  <si>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</si>
  <si>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</si>
  <si>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</si>
  <si>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</si>
  <si>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</si>
  <si>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</si>
  <si>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</si>
  <si>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</si>
  <si>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</si>
  <si>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</si>
  <si>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</si>
  <si>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</si>
  <si>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</si>
  <si>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</si>
  <si>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</si>
  <si>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</si>
  <si>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</si>
  <si>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</si>
  <si>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</si>
  <si>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</si>
  <si>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</si>
  <si>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</si>
  <si>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</si>
  <si>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</si>
  <si>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</si>
  <si>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</si>
  <si>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</si>
  <si>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</si>
  <si>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</si>
  <si>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</si>
  <si>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</si>
  <si>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</si>
  <si>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</si>
  <si>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</si>
  <si>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</si>
  <si>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</si>
  <si>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</si>
  <si>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</si>
  <si>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</si>
  <si>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</si>
  <si>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</si>
  <si>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</si>
  <si>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</si>
  <si>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</si>
  <si>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</si>
  <si>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</si>
  <si>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</si>
  <si>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</si>
  <si>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</si>
  <si>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</si>
  <si>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</si>
  <si>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</si>
  <si>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</si>
  <si>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</si>
  <si>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</si>
  <si>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</si>
  <si>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</si>
  <si>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</si>
  <si>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</si>
  <si>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</si>
  <si>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</si>
  <si>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</si>
  <si>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</si>
  <si>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</si>
  <si>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</si>
  <si>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</si>
  <si>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</si>
  <si>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</si>
  <si>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</si>
  <si>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</si>
  <si>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</si>
  <si>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</si>
  <si>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</si>
  <si>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</si>
  <si>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</si>
  <si>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</si>
  <si>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</si>
  <si>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</si>
  <si>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</si>
  <si>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</si>
  <si>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</si>
  <si>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</si>
  <si>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</si>
  <si>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</si>
  <si>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</si>
  <si>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</si>
  <si>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</si>
  <si>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</si>
  <si>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</si>
  <si>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</si>
  <si>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</si>
  <si>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</si>
  <si>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</si>
  <si>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</si>
  <si>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</si>
  <si>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</si>
  <si>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</si>
  <si>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</si>
  <si>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</si>
  <si>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</si>
  <si>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</si>
  <si>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</si>
  <si>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</si>
  <si>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</si>
  <si>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</si>
  <si>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</si>
  <si>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</si>
  <si>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</si>
  <si>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</si>
  <si>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</si>
  <si>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</si>
  <si>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</si>
  <si>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</si>
  <si>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</si>
  <si>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</si>
  <si>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</si>
  <si>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</si>
  <si>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</si>
  <si>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</si>
  <si>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</si>
  <si>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</si>
  <si>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</si>
  <si>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</si>
  <si>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</si>
  <si>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</si>
  <si>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</si>
  <si>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</si>
  <si>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</si>
  <si>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</si>
  <si>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</si>
  <si>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</si>
  <si>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</si>
  <si>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</si>
  <si>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</si>
  <si>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</si>
  <si>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</si>
  <si>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</si>
  <si>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</si>
  <si>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</si>
  <si>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</si>
  <si>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</si>
  <si>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</si>
  <si>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</si>
  <si>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</si>
  <si>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</si>
  <si>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</si>
  <si>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</si>
  <si>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</si>
  <si>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</si>
  <si>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</si>
  <si>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</si>
  <si>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</si>
  <si>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</si>
  <si>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</si>
  <si>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</si>
  <si>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</si>
  <si>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</si>
  <si>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</si>
  <si>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</si>
  <si>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</si>
  <si>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</si>
  <si>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</si>
  <si>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</si>
  <si>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</si>
  <si>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</si>
  <si>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</si>
  <si>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</si>
  <si>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</si>
  <si>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</si>
  <si>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</si>
  <si>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</si>
  <si>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</si>
  <si>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</si>
  <si>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</si>
  <si>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</si>
  <si>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</si>
  <si>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</si>
  <si>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</si>
  <si>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</si>
  <si>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</si>
  <si>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</si>
  <si>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</si>
  <si>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</si>
  <si>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</si>
  <si>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</si>
  <si>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</si>
  <si>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</si>
  <si>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</si>
  <si>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</si>
  <si>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</si>
  <si>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</si>
  <si>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</si>
  <si>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</si>
  <si>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</si>
  <si>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</si>
  <si>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</si>
  <si>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</si>
  <si>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</si>
  <si>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</si>
  <si>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</si>
  <si>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</si>
  <si>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</si>
  <si>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</si>
  <si>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</si>
  <si>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</si>
  <si>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</si>
  <si>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</si>
  <si>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</si>
  <si>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</si>
  <si>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</si>
  <si>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</si>
  <si>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</si>
  <si>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</si>
  <si>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</si>
  <si>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</si>
  <si>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</si>
  <si>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</si>
  <si>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</si>
  <si>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</si>
  <si>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</si>
  <si>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</si>
  <si>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</si>
  <si>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</si>
  <si>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</si>
  <si>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</si>
  <si>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</si>
  <si>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</si>
  <si>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</si>
  <si>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</si>
  <si>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</si>
  <si>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</si>
  <si>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</si>
  <si>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</si>
  <si>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</si>
  <si>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</si>
  <si>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</si>
  <si>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</si>
  <si>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</si>
  <si>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</si>
  <si>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</si>
  <si>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</si>
  <si>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</si>
  <si>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</si>
  <si>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</si>
  <si>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</si>
  <si>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</si>
  <si>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</si>
  <si>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</si>
  <si>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</si>
  <si>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</si>
  <si>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</si>
  <si>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</si>
  <si>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</si>
  <si>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</si>
  <si>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</si>
  <si>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</si>
  <si>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</si>
  <si>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</si>
  <si>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</si>
  <si>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</si>
  <si>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</si>
  <si>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</si>
  <si>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</si>
  <si>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</si>
  <si>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</si>
  <si>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</si>
  <si>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</si>
  <si>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</si>
  <si>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</si>
  <si>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</si>
  <si>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</si>
  <si>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</si>
  <si>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</si>
  <si>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</si>
  <si>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</si>
  <si>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</si>
  <si>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</si>
  <si>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</si>
  <si>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</si>
  <si>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</si>
  <si>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</si>
  <si>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</si>
  <si>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</si>
  <si>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</si>
  <si>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</si>
  <si>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</si>
  <si>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</si>
  <si>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</si>
  <si>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</si>
  <si>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</si>
  <si>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</si>
  <si>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</si>
  <si>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</si>
  <si>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</si>
  <si>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</si>
  <si>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</si>
  <si>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</si>
  <si>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</si>
  <si>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</si>
  <si>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</si>
  <si>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</si>
  <si>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</si>
  <si>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</si>
  <si>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</si>
  <si>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</si>
  <si>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</si>
  <si>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</si>
  <si>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</si>
  <si>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</si>
  <si>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</si>
  <si>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</si>
  <si>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</si>
  <si>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</si>
  <si>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</si>
  <si>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</si>
  <si>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</si>
  <si>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</si>
  <si>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</si>
  <si>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</si>
  <si>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</si>
  <si>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</si>
  <si>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</si>
  <si>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</si>
  <si>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</si>
  <si>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</si>
  <si>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</si>
  <si>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</si>
  <si>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</si>
  <si>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</si>
  <si>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</si>
  <si>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</si>
  <si>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</si>
  <si>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</si>
  <si>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</si>
  <si>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</si>
  <si>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</si>
  <si>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</si>
  <si>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</si>
  <si>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</si>
  <si>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</si>
  <si>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</si>
  <si>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</si>
  <si>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</si>
  <si>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</si>
  <si>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</si>
  <si>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</si>
  <si>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</si>
  <si>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</si>
  <si>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</si>
  <si>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</si>
  <si>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</si>
  <si>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</si>
  <si>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</si>
  <si>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</si>
  <si>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</si>
  <si>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</si>
  <si>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</si>
  <si>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</si>
  <si>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</si>
  <si>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</si>
  <si>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</si>
  <si>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</si>
  <si>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</si>
  <si>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</si>
  <si>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</si>
  <si>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</si>
  <si>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</si>
  <si>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</si>
  <si>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</si>
  <si>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</si>
  <si>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</si>
  <si>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</si>
  <si>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</si>
  <si>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</si>
  <si>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</si>
  <si>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</si>
  <si>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</si>
  <si>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</si>
  <si>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</si>
  <si>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</si>
  <si>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</si>
  <si>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</si>
  <si>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</si>
  <si>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</si>
  <si>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</si>
  <si>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</si>
  <si>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</si>
  <si>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</si>
  <si>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</si>
  <si>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</si>
  <si>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</si>
  <si>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</si>
  <si>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</si>
  <si>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</si>
  <si>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</si>
  <si>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</si>
  <si>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</si>
  <si>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</si>
  <si>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</si>
  <si>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</si>
  <si>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</si>
  <si>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</si>
  <si>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</si>
  <si>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</si>
  <si>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</si>
  <si>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</si>
  <si>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</si>
  <si>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</si>
  <si>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</si>
  <si>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</si>
  <si>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</si>
  <si>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</si>
  <si>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</si>
  <si>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</si>
  <si>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</si>
  <si>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</si>
  <si>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</si>
  <si>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</si>
  <si>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</si>
  <si>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</si>
  <si>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</si>
  <si>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</si>
  <si>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</si>
  <si>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</si>
  <si>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</si>
  <si>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</si>
  <si>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</si>
  <si>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</si>
  <si>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</si>
  <si>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</si>
  <si>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</si>
  <si>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</si>
  <si>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</si>
  <si>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</si>
  <si>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</si>
  <si>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</si>
  <si>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</si>
  <si>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</si>
  <si>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</si>
  <si>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</si>
  <si>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</si>
  <si>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</si>
  <si>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</si>
  <si>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</si>
  <si>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</si>
  <si>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</si>
  <si>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</si>
  <si>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</si>
  <si>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</si>
  <si>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</si>
  <si>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</si>
  <si>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</si>
  <si>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</si>
  <si>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</si>
  <si>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</si>
  <si>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</si>
  <si>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</si>
  <si>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</si>
  <si>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</si>
  <si>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</si>
  <si>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</si>
  <si>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</si>
  <si>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</si>
  <si>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</si>
  <si>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</si>
  <si>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</si>
  <si>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</si>
  <si>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</si>
  <si>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</si>
  <si>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</si>
  <si>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</si>
  <si>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</si>
  <si>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</si>
  <si>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</si>
  <si>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</si>
  <si>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</si>
  <si>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</si>
  <si>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</si>
  <si>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</si>
  <si>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</si>
  <si>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</si>
  <si>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</si>
  <si>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</si>
  <si>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</si>
  <si>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</si>
  <si>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</si>
  <si>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</si>
  <si>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</si>
  <si>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</si>
  <si>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</si>
  <si>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</si>
  <si>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</si>
  <si>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</si>
  <si>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</si>
  <si>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</si>
  <si>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</si>
  <si>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</si>
  <si>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</si>
  <si>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</si>
  <si>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</si>
  <si>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</si>
  <si>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</si>
  <si>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</si>
  <si>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</si>
  <si>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</si>
  <si>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</si>
  <si>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</si>
  <si>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</si>
  <si>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</si>
  <si>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</si>
  <si>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</si>
  <si>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</si>
  <si>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</si>
  <si>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</si>
  <si>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</si>
  <si>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</si>
  <si>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</si>
  <si>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</si>
  <si>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</si>
  <si>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</si>
  <si>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</si>
  <si>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</si>
  <si>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</si>
  <si>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</si>
  <si>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</si>
  <si>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</si>
  <si>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</si>
  <si>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</si>
  <si>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</si>
  <si>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</si>
  <si>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</si>
  <si>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</si>
  <si>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</si>
  <si>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</si>
  <si>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</si>
  <si>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</si>
  <si>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</si>
  <si>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</si>
  <si>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</si>
  <si>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</si>
  <si>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</si>
  <si>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</si>
  <si>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</si>
  <si>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</si>
  <si>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</si>
  <si>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</si>
  <si>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</si>
  <si>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</si>
  <si>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</si>
  <si>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</si>
  <si>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</si>
  <si>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</si>
  <si>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</si>
  <si>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</si>
  <si>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</si>
  <si>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</si>
  <si>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</si>
  <si>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</si>
  <si>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</si>
  <si>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</si>
  <si>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</si>
  <si>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</si>
  <si>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</si>
  <si>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</si>
  <si>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</si>
  <si>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</si>
  <si>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</si>
  <si>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</si>
  <si>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</si>
  <si>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</si>
  <si>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</si>
  <si>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</si>
  <si>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</si>
  <si>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</si>
  <si>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</si>
  <si>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</si>
  <si>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</si>
  <si>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</si>
  <si>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</si>
  <si>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</si>
  <si>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</si>
  <si>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</si>
  <si>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</si>
  <si>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</si>
  <si>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</si>
  <si>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</si>
  <si>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</si>
  <si>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</si>
  <si>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</si>
  <si>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</si>
  <si>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</si>
  <si>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</si>
  <si>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</si>
  <si>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</si>
  <si>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</si>
  <si>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</si>
  <si>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</si>
  <si>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</si>
  <si>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</si>
  <si>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</si>
  <si>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</si>
  <si>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</si>
  <si>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</si>
  <si>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</si>
  <si>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</si>
  <si>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</si>
  <si>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</si>
  <si>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</si>
  <si>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</si>
  <si>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</si>
  <si>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</si>
  <si>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</si>
  <si>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</si>
  <si>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</si>
  <si>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</si>
  <si>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</si>
  <si>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</si>
  <si>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</si>
  <si>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</si>
  <si>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</si>
  <si>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</si>
  <si>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</si>
  <si>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</si>
  <si>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</si>
  <si>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</si>
  <si>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</si>
  <si>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</si>
  <si>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</si>
  <si>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</si>
  <si>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</si>
  <si>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</si>
  <si>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</si>
  <si>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</si>
  <si>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</si>
  <si>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</si>
  <si>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</si>
  <si>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</si>
  <si>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</si>
  <si>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</si>
  <si>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</si>
  <si>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</si>
  <si>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</si>
  <si>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</si>
  <si>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</si>
  <si>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</si>
  <si>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</si>
  <si>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</si>
  <si>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</si>
  <si>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</si>
  <si>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</si>
  <si>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</si>
  <si>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</si>
  <si>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</si>
  <si>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</si>
  <si>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</si>
  <si>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</si>
  <si>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</si>
  <si>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</si>
  <si>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</si>
  <si>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</si>
  <si>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</si>
  <si>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</si>
  <si>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</si>
  <si>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</si>
  <si>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</si>
  <si>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</si>
  <si>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</si>
  <si>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</si>
  <si>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</si>
  <si>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</si>
  <si>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</si>
  <si>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</si>
  <si>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</si>
  <si>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</si>
  <si>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</si>
  <si>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</si>
  <si>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</si>
  <si>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</si>
  <si>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</si>
  <si>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</si>
  <si>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</si>
  <si>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</si>
  <si>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</si>
  <si>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</si>
  <si>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</si>
  <si>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</si>
  <si>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</si>
  <si>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</si>
  <si>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</si>
  <si>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</si>
  <si>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</si>
  <si>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</si>
  <si>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</si>
  <si>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</si>
  <si>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</si>
  <si>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</si>
  <si>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</si>
  <si>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</si>
  <si>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</si>
  <si>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</si>
  <si>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</si>
  <si>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</si>
  <si>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</si>
  <si>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</si>
  <si>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</si>
  <si>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</si>
  <si>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</si>
  <si>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</si>
  <si>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</si>
  <si>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</si>
  <si>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</si>
  <si>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</si>
  <si>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</si>
  <si>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</si>
  <si>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</si>
  <si>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</si>
  <si>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</si>
  <si>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</si>
  <si>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</si>
  <si>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</si>
  <si>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</si>
  <si>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</si>
  <si>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</si>
  <si>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</si>
  <si>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</si>
  <si>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</si>
  <si>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</si>
  <si>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</si>
  <si>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</si>
  <si>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</si>
  <si>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</si>
  <si>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</si>
  <si>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</si>
  <si>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</si>
  <si>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</si>
  <si>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</si>
  <si>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</si>
  <si>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</si>
  <si>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</si>
  <si>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</si>
  <si>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</si>
  <si>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</si>
  <si>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</si>
  <si>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</si>
  <si>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</si>
  <si>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</si>
  <si>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</si>
  <si>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</si>
  <si>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</si>
  <si>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</si>
  <si>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</si>
  <si>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</si>
  <si>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</si>
  <si>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</si>
  <si>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</si>
  <si>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</si>
  <si>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</si>
  <si>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</si>
  <si>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</si>
  <si>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</si>
  <si>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</si>
  <si>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</si>
  <si>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</si>
  <si>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</si>
  <si>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</si>
  <si>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</si>
  <si>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</si>
  <si>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</si>
  <si>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</si>
  <si>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</si>
  <si>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</si>
  <si>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</si>
  <si>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</si>
  <si>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</si>
  <si>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</si>
  <si>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</si>
  <si>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</si>
  <si>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</si>
  <si>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</si>
  <si>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</si>
  <si>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</si>
  <si>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</si>
  <si>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</si>
  <si>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</si>
  <si>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</si>
  <si>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</si>
  <si>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</si>
  <si>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</si>
  <si>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</si>
  <si>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</si>
  <si>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</si>
  <si>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</si>
  <si>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</si>
  <si>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</si>
  <si>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</si>
  <si>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</si>
  <si>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</si>
  <si>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</si>
  <si>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</si>
  <si>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</si>
  <si>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</si>
  <si>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</si>
  <si>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</si>
  <si>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</si>
  <si>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</si>
  <si>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</si>
  <si>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</si>
  <si>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</si>
  <si>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</si>
  <si>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</si>
  <si>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</si>
  <si>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</si>
  <si>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</si>
  <si>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</si>
  <si>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</si>
  <si>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</si>
  <si>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</si>
  <si>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</si>
  <si>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</si>
  <si>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</si>
  <si>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</si>
  <si>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</si>
  <si>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</si>
  <si>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</si>
  <si>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</si>
  <si>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</si>
  <si>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</si>
  <si>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</si>
  <si>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</si>
  <si>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</si>
  <si>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</si>
  <si>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</si>
  <si>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</si>
  <si>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</si>
  <si>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</si>
  <si>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</si>
  <si>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</si>
  <si>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</si>
  <si>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</si>
  <si>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</si>
  <si>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</si>
  <si>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</si>
  <si>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</si>
  <si>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</si>
  <si>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</si>
  <si>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</si>
  <si>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</si>
  <si>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</si>
  <si>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</si>
  <si>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</si>
  <si>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</si>
  <si>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</si>
  <si>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</si>
  <si>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</si>
  <si>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</si>
  <si>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</si>
  <si>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</si>
  <si>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</si>
  <si>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</si>
  <si>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</si>
  <si>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</si>
  <si>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</si>
  <si>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</si>
  <si>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</si>
  <si>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</si>
  <si>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</si>
  <si>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</si>
  <si>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</si>
  <si>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</si>
  <si>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</si>
  <si>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</si>
  <si>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</si>
  <si>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</si>
  <si>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</si>
  <si>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</si>
  <si>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</si>
  <si>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</si>
  <si>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</si>
  <si>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</si>
  <si>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</si>
  <si>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</si>
  <si>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</si>
  <si>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</si>
  <si>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</si>
  <si>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</si>
  <si>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</si>
  <si>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</si>
  <si>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</si>
  <si>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</si>
  <si>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</si>
  <si>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</si>
  <si>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</si>
  <si>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</si>
  <si>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</si>
  <si>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</si>
  <si>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</si>
  <si>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</si>
  <si>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</si>
  <si>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</si>
  <si>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</si>
  <si>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</si>
  <si>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</si>
  <si>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</si>
  <si>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</si>
  <si>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</si>
  <si>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</si>
  <si>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</si>
  <si>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</si>
  <si>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</si>
  <si>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</si>
  <si>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</si>
  <si>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</si>
  <si>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</si>
  <si>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</si>
  <si>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</si>
  <si>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</si>
  <si>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</si>
  <si>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</si>
  <si>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</si>
  <si>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</si>
  <si>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</si>
  <si>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</si>
  <si>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</si>
  <si>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</si>
  <si>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</si>
  <si>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</si>
  <si>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</si>
  <si>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</si>
  <si>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</si>
  <si>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</si>
  <si>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</si>
  <si>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</si>
  <si>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</si>
  <si>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</si>
  <si>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</si>
  <si>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</si>
  <si>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</si>
  <si>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</si>
  <si>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</si>
  <si>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</si>
  <si>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</si>
  <si>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</si>
  <si>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</si>
  <si>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</si>
  <si>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</si>
  <si>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</si>
  <si>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</si>
  <si>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</si>
  <si>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</si>
  <si>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</si>
  <si>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</si>
  <si>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</si>
  <si>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</si>
  <si>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</si>
  <si>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</si>
  <si>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</si>
  <si>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</si>
  <si>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</si>
  <si>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</si>
  <si>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</si>
  <si>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</si>
  <si>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</si>
  <si>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</si>
  <si>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</si>
  <si>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</si>
  <si>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</si>
  <si>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</si>
  <si>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</si>
  <si>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</si>
  <si>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</si>
  <si>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</si>
  <si>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</si>
  <si>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</si>
  <si>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</si>
  <si>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</si>
  <si>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</si>
  <si>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</si>
  <si>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</si>
  <si>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</si>
  <si>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</si>
  <si>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</si>
  <si>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</si>
  <si>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</si>
  <si>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</si>
  <si>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</si>
  <si>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</si>
  <si>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</si>
  <si>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</si>
  <si>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</si>
  <si>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</si>
  <si>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</si>
  <si>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</si>
  <si>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</si>
  <si>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</si>
  <si>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</si>
  <si>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</si>
  <si>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</si>
  <si>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</si>
  <si>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</si>
  <si>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</si>
  <si>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</si>
  <si>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</si>
  <si>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</si>
  <si>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</si>
  <si>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</si>
  <si>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</si>
  <si>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</si>
  <si>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</si>
  <si>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</si>
  <si>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</si>
  <si>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</si>
  <si>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</si>
  <si>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</si>
  <si>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</si>
  <si>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</si>
  <si>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</si>
  <si>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</si>
  <si>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</si>
  <si>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</si>
  <si>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</si>
  <si>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</si>
  <si>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</si>
  <si>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</si>
  <si>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</si>
  <si>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</si>
  <si>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</si>
  <si>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</si>
  <si>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</si>
  <si>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</si>
  <si>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</si>
  <si>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</si>
  <si>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</si>
  <si>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</si>
  <si>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</si>
  <si>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</si>
  <si>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</si>
  <si>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</si>
  <si>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</si>
  <si>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</si>
  <si>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</si>
  <si>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</si>
  <si>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</si>
  <si>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</si>
  <si>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</si>
  <si>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</si>
  <si>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</si>
  <si>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</si>
  <si>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</si>
  <si>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</si>
  <si>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</si>
  <si>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</si>
  <si>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</si>
  <si>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</si>
  <si>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</si>
  <si>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</si>
  <si>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</si>
  <si>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</si>
  <si>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</si>
  <si>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</si>
  <si>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</si>
  <si>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</si>
  <si>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</si>
  <si>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</si>
  <si>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</si>
  <si>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</si>
  <si>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</si>
  <si>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</si>
  <si>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</si>
  <si>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</si>
  <si>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</si>
  <si>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</si>
  <si>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</si>
  <si>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</si>
  <si>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</si>
  <si>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</si>
  <si>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</si>
  <si>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</si>
  <si>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</si>
  <si>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</si>
  <si>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</si>
  <si>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</si>
  <si>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</si>
  <si>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</si>
  <si>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</si>
  <si>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</si>
  <si>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</si>
  <si>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</si>
  <si>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</si>
  <si>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</si>
  <si>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</si>
  <si>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</si>
  <si>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</si>
  <si>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</si>
  <si>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</si>
  <si>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</si>
  <si>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</si>
  <si>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</si>
  <si>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</si>
  <si>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</si>
  <si>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</si>
  <si>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</si>
  <si>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</si>
  <si>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</si>
  <si>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</si>
  <si>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</si>
  <si>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</si>
  <si>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</si>
  <si>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</si>
  <si>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</si>
  <si>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</si>
  <si>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</si>
  <si>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</si>
  <si>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</si>
  <si>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</si>
  <si>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</si>
  <si>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</si>
  <si>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</si>
  <si>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</si>
  <si>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</si>
  <si>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</si>
  <si>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</si>
  <si>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</si>
  <si>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</si>
  <si>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</si>
  <si>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</si>
  <si>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</si>
  <si>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</si>
  <si>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</si>
  <si>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</si>
  <si>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</si>
  <si>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</si>
  <si>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</si>
  <si>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</si>
  <si>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</si>
  <si>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</si>
  <si>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</si>
  <si>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</si>
  <si>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</si>
  <si>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</si>
  <si>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</si>
  <si>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</si>
  <si>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</si>
  <si>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</si>
  <si>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</si>
  <si>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</si>
  <si>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</si>
  <si>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</si>
  <si>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</si>
  <si>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</si>
  <si>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</si>
  <si>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</si>
  <si>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</si>
  <si>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</si>
  <si>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</si>
  <si>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</si>
  <si>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</si>
  <si>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</si>
  <si>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</si>
  <si>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</si>
  <si>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</si>
  <si>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</si>
  <si>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</si>
  <si>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</si>
  <si>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</si>
  <si>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</si>
  <si>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</si>
  <si>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</si>
  <si>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</si>
  <si>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</si>
  <si>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</si>
  <si>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</si>
  <si>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</si>
  <si>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</si>
  <si>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</si>
  <si>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</si>
  <si>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</si>
  <si>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</si>
  <si>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</si>
  <si>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</si>
  <si>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</si>
  <si>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</si>
  <si>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</si>
  <si>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</si>
  <si>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</si>
  <si>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</si>
  <si>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</si>
  <si>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</si>
  <si>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</si>
  <si>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</si>
  <si>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</si>
  <si>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</si>
  <si>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</si>
  <si>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</si>
  <si>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</si>
  <si>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</si>
  <si>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</si>
  <si>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</si>
  <si>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</si>
  <si>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</si>
  <si>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</si>
  <si>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</si>
  <si>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</si>
  <si>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</si>
  <si>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</si>
  <si>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</si>
  <si>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</si>
  <si>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</si>
  <si>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</si>
  <si>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</si>
  <si>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</si>
  <si>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</si>
  <si>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</si>
  <si>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</si>
  <si>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</si>
  <si>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</si>
  <si>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</si>
  <si>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</si>
  <si>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</si>
  <si>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</si>
  <si>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</si>
  <si>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</si>
  <si>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</si>
  <si>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</si>
  <si>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</si>
  <si>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</si>
  <si>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</si>
  <si>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</si>
  <si>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</si>
  <si>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</si>
  <si>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</si>
  <si>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</si>
  <si>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</si>
  <si>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</si>
  <si>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</si>
  <si>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</si>
  <si>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</si>
  <si>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</si>
  <si>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</si>
  <si>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</si>
  <si>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</si>
  <si>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</si>
  <si>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</si>
  <si>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</si>
  <si>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</si>
  <si>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</si>
  <si>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</si>
  <si>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</si>
  <si>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</si>
  <si>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</si>
  <si>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</si>
  <si>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</si>
  <si>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</si>
  <si>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</si>
  <si>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</si>
  <si>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</si>
  <si>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</si>
  <si>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</si>
  <si>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</si>
  <si>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</si>
  <si>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</si>
  <si>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</si>
  <si>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</si>
  <si>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</si>
  <si>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</si>
  <si>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</si>
  <si>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</si>
  <si>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</si>
  <si>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</si>
  <si>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</si>
  <si>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</si>
  <si>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</si>
  <si>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</si>
  <si>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</si>
  <si>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</si>
  <si>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</si>
  <si>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</si>
  <si>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</si>
  <si>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</si>
  <si>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</si>
  <si>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</si>
  <si>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</si>
  <si>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</si>
  <si>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</si>
  <si>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</si>
  <si>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</si>
  <si>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</si>
  <si>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</si>
  <si>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</si>
  <si>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</si>
  <si>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</si>
  <si>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</si>
  <si>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</si>
  <si>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</si>
  <si>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</si>
  <si>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</si>
  <si>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</si>
  <si>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</si>
  <si>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</si>
  <si>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</si>
  <si>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</si>
  <si>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</si>
  <si>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</si>
  <si>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</si>
  <si>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</si>
  <si>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</si>
  <si>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</si>
  <si>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</si>
  <si>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</si>
  <si>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</si>
  <si>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</si>
  <si>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</si>
  <si>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</si>
  <si>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</si>
  <si>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</si>
  <si>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</si>
  <si>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</si>
  <si>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</si>
  <si>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</si>
  <si>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</si>
  <si>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</si>
  <si>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</si>
  <si>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</si>
  <si>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</si>
  <si>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</si>
  <si>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</si>
  <si>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</si>
  <si>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</si>
  <si>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</si>
  <si>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</si>
  <si>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</si>
  <si>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</si>
  <si>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</si>
  <si>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</si>
  <si>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</si>
  <si>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</si>
  <si>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</si>
  <si>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</si>
  <si>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</si>
  <si>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</si>
  <si>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</si>
  <si>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</si>
  <si>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</si>
  <si>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</si>
  <si>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</si>
  <si>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</si>
  <si>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</si>
  <si>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</si>
  <si>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</si>
  <si>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</si>
  <si>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</si>
  <si>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</si>
  <si>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</si>
  <si>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</si>
  <si>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</si>
  <si>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</si>
  <si>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</si>
  <si>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</si>
  <si>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</si>
  <si>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</si>
  <si>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</si>
  <si>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</si>
  <si>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</si>
  <si>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</si>
  <si>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</si>
  <si>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</si>
  <si>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</si>
  <si>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</si>
  <si>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</si>
  <si>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</si>
  <si>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</si>
  <si>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</si>
  <si>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</si>
  <si>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</si>
  <si>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</si>
  <si>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</si>
  <si>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</si>
  <si>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</si>
  <si>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</si>
  <si>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</si>
  <si>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</si>
  <si>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</si>
  <si>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</si>
  <si>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</si>
  <si>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</si>
  <si>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</si>
  <si>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</si>
  <si>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</si>
  <si>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</si>
  <si>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</si>
  <si>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</si>
  <si>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</si>
  <si>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</si>
  <si>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</si>
  <si>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</si>
  <si>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</si>
  <si>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</si>
  <si>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</si>
  <si>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</si>
  <si>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</si>
  <si>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</si>
  <si>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</si>
  <si>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</si>
  <si>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</si>
  <si>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</si>
  <si>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</si>
  <si>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</si>
  <si>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</si>
  <si>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</si>
  <si>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</si>
  <si>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</si>
  <si>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</si>
  <si>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</si>
  <si>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</si>
  <si>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</si>
  <si>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</si>
  <si>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</si>
  <si>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</si>
  <si>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</si>
  <si>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</si>
  <si>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</si>
  <si>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</si>
  <si>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</si>
  <si>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</si>
  <si>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</si>
  <si>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</si>
  <si>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</si>
  <si>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</si>
  <si>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</si>
  <si>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</si>
  <si>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</si>
  <si>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</si>
  <si>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</si>
  <si>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</si>
  <si>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</si>
  <si>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</si>
  <si>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</si>
  <si>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</si>
  <si>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</si>
  <si>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</si>
  <si>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</si>
  <si>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</si>
  <si>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</si>
  <si>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</si>
  <si>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</si>
  <si>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</si>
  <si>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</si>
  <si>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</si>
  <si>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</si>
  <si>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</si>
  <si>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</si>
  <si>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</si>
  <si>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</si>
  <si>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</si>
  <si>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</si>
  <si>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</si>
  <si>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</si>
  <si>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</si>
  <si>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</si>
  <si>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</si>
  <si>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</si>
  <si>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</si>
  <si>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</si>
  <si>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</si>
  <si>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</si>
  <si>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</si>
  <si>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</si>
  <si>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</si>
  <si>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</si>
  <si>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</si>
  <si>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</si>
  <si>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</si>
  <si>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</si>
  <si>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</si>
  <si>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</si>
  <si>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</si>
  <si>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</si>
  <si>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</si>
  <si>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</si>
  <si>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</si>
  <si>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</si>
  <si>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</si>
  <si>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</si>
  <si>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</si>
  <si>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</si>
  <si>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</si>
  <si>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</si>
  <si>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</si>
  <si>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</si>
  <si>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</si>
  <si>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</si>
  <si>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</si>
  <si>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</si>
  <si>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</si>
  <si>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</si>
  <si>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</si>
  <si>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</si>
  <si>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</si>
  <si>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</si>
  <si>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</si>
  <si>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</si>
  <si>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</si>
  <si>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</si>
  <si>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</si>
  <si>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</si>
  <si>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</si>
  <si>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</si>
  <si>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</si>
  <si>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</si>
  <si>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</si>
  <si>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</si>
  <si>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</si>
  <si>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</si>
  <si>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</si>
  <si>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</si>
  <si>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</si>
  <si>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</si>
  <si>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</si>
  <si>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</si>
  <si>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</si>
  <si>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</si>
  <si>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</si>
  <si>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</si>
  <si>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</si>
  <si>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</si>
  <si>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</si>
  <si>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</si>
  <si>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</si>
  <si>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</si>
  <si>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</si>
  <si>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</si>
  <si>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</si>
  <si>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</si>
  <si>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</si>
  <si>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</si>
  <si>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</si>
  <si>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</si>
  <si>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</si>
  <si>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</si>
  <si>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</si>
  <si>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</si>
  <si>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</si>
  <si>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</si>
  <si>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</si>
  <si>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</si>
  <si>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</si>
  <si>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</si>
  <si>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</si>
  <si>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</si>
  <si>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</si>
  <si>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</si>
  <si>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</si>
  <si>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</si>
  <si>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</si>
  <si>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</si>
  <si>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</si>
  <si>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</si>
  <si>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</si>
  <si>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</si>
  <si>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</si>
  <si>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</si>
  <si>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</si>
  <si>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</si>
  <si>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</si>
  <si>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</si>
  <si>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</si>
  <si>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</si>
  <si>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</si>
  <si>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</si>
  <si>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</si>
  <si>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</si>
  <si>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</si>
  <si>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</si>
  <si>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</si>
  <si>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</si>
  <si>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</si>
  <si>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</si>
  <si>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</si>
  <si>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</si>
  <si>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</si>
  <si>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</si>
  <si>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</si>
  <si>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</si>
  <si>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</si>
  <si>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</si>
  <si>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</si>
  <si>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</si>
  <si>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</si>
  <si>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</si>
  <si>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</si>
  <si>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</si>
  <si>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</si>
  <si>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</si>
  <si>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</si>
  <si>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</si>
  <si>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</si>
  <si>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</si>
  <si>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</si>
  <si>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</si>
  <si>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</si>
  <si>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</si>
  <si>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</si>
  <si>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</si>
  <si>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</si>
  <si>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</si>
  <si>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</si>
  <si>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</si>
  <si>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</si>
  <si>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</si>
  <si>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</si>
  <si>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</si>
  <si>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</si>
  <si>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</si>
  <si>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</si>
  <si>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</si>
  <si>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</si>
  <si>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</si>
  <si>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</si>
  <si>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</si>
  <si>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</si>
  <si>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</si>
  <si>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</si>
  <si>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</si>
  <si>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</si>
  <si>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</si>
  <si>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</si>
  <si>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</si>
  <si>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</si>
  <si>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</si>
  <si>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</si>
  <si>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</si>
  <si>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</si>
  <si>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</si>
  <si>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</si>
  <si>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</si>
  <si>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</si>
  <si>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</si>
  <si>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</si>
  <si>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</si>
  <si>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</si>
  <si>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</si>
  <si>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</si>
  <si>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</si>
  <si>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</si>
  <si>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</si>
  <si>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</si>
  <si>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</si>
  <si>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</si>
  <si>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</si>
  <si>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</si>
  <si>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</si>
  <si>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</si>
  <si>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</si>
  <si>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</si>
  <si>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</si>
  <si>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</si>
  <si>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</si>
  <si>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</si>
  <si>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</si>
  <si>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</si>
  <si>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</si>
  <si>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</si>
  <si>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</si>
  <si>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</si>
  <si>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</si>
  <si>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</si>
  <si>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</si>
  <si>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</si>
  <si>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</si>
  <si>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</si>
  <si>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</si>
  <si>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</si>
  <si>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</si>
  <si>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</si>
  <si>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</si>
  <si>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</si>
  <si>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</si>
  <si>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</si>
  <si>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</si>
  <si>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</si>
  <si>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</si>
  <si>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</si>
  <si>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</si>
  <si>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</si>
  <si>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</si>
  <si>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</si>
  <si>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</si>
  <si>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</si>
  <si>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</si>
  <si>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</si>
  <si>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</si>
  <si>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</si>
  <si>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</si>
  <si>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</si>
  <si>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</si>
  <si>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</si>
  <si>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</si>
  <si>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</si>
  <si>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</si>
  <si>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</si>
  <si>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</si>
  <si>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</si>
  <si>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</si>
  <si>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</si>
  <si>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</si>
  <si>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</si>
  <si>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</si>
  <si>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</si>
  <si>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</si>
  <si>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</si>
  <si>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</si>
  <si>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</si>
  <si>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</si>
  <si>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</si>
  <si>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</si>
  <si>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</si>
  <si>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</si>
  <si>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</si>
  <si>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</si>
  <si>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</si>
  <si>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</si>
  <si>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</si>
  <si>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</si>
  <si>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</si>
  <si>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</si>
  <si>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</si>
  <si>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</si>
  <si>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</si>
  <si>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</si>
  <si>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</si>
  <si>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</si>
  <si>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</si>
  <si>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</si>
  <si>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</si>
  <si>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</si>
  <si>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</si>
  <si>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</si>
  <si>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</si>
  <si>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</si>
  <si>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</si>
  <si>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</si>
  <si>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</si>
  <si>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</si>
  <si>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</si>
  <si>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</si>
  <si>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</si>
  <si>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</si>
  <si>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</si>
  <si>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</si>
  <si>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</si>
  <si>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</si>
  <si>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</si>
  <si>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</si>
  <si>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</si>
  <si>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</si>
  <si>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</si>
  <si>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</si>
  <si>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</si>
  <si>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</si>
  <si>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</si>
  <si>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</si>
  <si>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</si>
  <si>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</si>
  <si>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</si>
  <si>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</si>
  <si>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</si>
  <si>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</si>
  <si>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</si>
  <si>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</si>
  <si>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</si>
  <si>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</si>
  <si>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</si>
  <si>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</si>
  <si>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</si>
  <si>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</si>
  <si>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</si>
  <si>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</si>
  <si>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</si>
  <si>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</si>
  <si>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</si>
  <si>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</si>
  <si>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</si>
  <si>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</si>
  <si>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</si>
  <si>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</si>
  <si>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</si>
  <si>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</si>
  <si>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</si>
  <si>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</si>
  <si>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</si>
  <si>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</si>
  <si>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</si>
  <si>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</si>
  <si>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</si>
  <si>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</si>
  <si>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</si>
  <si>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</si>
  <si>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</si>
  <si>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</si>
  <si>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</si>
  <si>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</si>
  <si>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</si>
  <si>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</si>
  <si>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</si>
  <si>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</si>
  <si>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</si>
  <si>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</si>
  <si>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</si>
  <si>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</si>
  <si>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</si>
  <si>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</si>
  <si>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</si>
  <si>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</si>
  <si>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</si>
  <si>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</si>
  <si>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</si>
  <si>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</si>
  <si>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</si>
  <si>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</si>
  <si>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</si>
  <si>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</si>
  <si>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</si>
  <si>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</si>
  <si>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</si>
  <si>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</si>
  <si>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</si>
  <si>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</si>
  <si>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</si>
  <si>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</si>
  <si>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</si>
  <si>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</si>
  <si>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</si>
  <si>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</si>
  <si>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</si>
  <si>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</si>
  <si>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</si>
  <si>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</si>
  <si>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</si>
  <si>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</si>
  <si>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</si>
  <si>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</si>
  <si>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</si>
  <si>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</si>
  <si>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</si>
  <si>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</si>
  <si>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</si>
  <si>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</si>
  <si>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</si>
  <si>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</si>
  <si>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</si>
  <si>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</si>
  <si>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</si>
  <si>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</si>
  <si>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</si>
  <si>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</si>
  <si>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</si>
  <si>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</si>
  <si>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</si>
  <si>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</si>
  <si>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</si>
  <si>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</si>
  <si>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</si>
  <si>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</si>
  <si>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</si>
  <si>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</si>
  <si>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</si>
  <si>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</si>
  <si>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</si>
  <si>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</si>
  <si>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</si>
  <si>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</si>
  <si>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</si>
  <si>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</si>
  <si>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</si>
  <si>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</si>
  <si>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</si>
  <si>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</si>
  <si>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</si>
  <si>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</si>
  <si>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</si>
  <si>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</si>
  <si>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</si>
  <si>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</si>
  <si>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</si>
  <si>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</si>
  <si>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</si>
  <si>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</si>
  <si>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</si>
  <si>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</si>
  <si>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</si>
  <si>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</si>
  <si>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</si>
  <si>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</si>
  <si>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</si>
  <si>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</si>
  <si>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</si>
  <si>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</si>
  <si>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</si>
  <si>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</si>
  <si>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</si>
  <si>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</si>
  <si>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</si>
  <si>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</si>
  <si>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</si>
  <si>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</si>
  <si>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</si>
  <si>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</si>
  <si>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</si>
  <si>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</si>
  <si>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</si>
  <si>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</si>
  <si>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</si>
  <si>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</si>
  <si>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</si>
  <si>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</si>
  <si>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</si>
  <si>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</si>
  <si>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</si>
  <si>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</si>
  <si>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</si>
  <si>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</si>
  <si>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</si>
  <si>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</si>
  <si>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</si>
  <si>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</si>
  <si>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</si>
  <si>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</si>
  <si>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</si>
  <si>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</si>
  <si>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</si>
  <si>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</si>
  <si>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</si>
  <si>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</si>
  <si>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</si>
  <si>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</si>
  <si>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</si>
  <si>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</si>
  <si>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</si>
  <si>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</si>
  <si>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</si>
  <si>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</si>
  <si>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</si>
  <si>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</si>
  <si>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</si>
  <si>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</si>
  <si>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</si>
  <si>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</si>
  <si>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</si>
  <si>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</si>
  <si>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</si>
  <si>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</si>
  <si>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</si>
  <si>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</si>
  <si>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</si>
  <si>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</si>
  <si>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</si>
  <si>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</si>
  <si>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</si>
  <si>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</si>
  <si>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</si>
  <si>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</si>
  <si>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</si>
  <si>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</si>
  <si>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</si>
  <si>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</si>
  <si>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</si>
  <si>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</si>
  <si>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</si>
  <si>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</si>
  <si>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</si>
  <si>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</si>
  <si>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</si>
  <si>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</si>
  <si>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</si>
  <si>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</si>
  <si>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</si>
  <si>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</si>
  <si>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</si>
  <si>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</si>
  <si>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</si>
  <si>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</si>
  <si>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</si>
  <si>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</si>
  <si>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</si>
  <si>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</si>
  <si>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</si>
  <si>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</si>
  <si>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</si>
  <si>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</si>
  <si>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</si>
  <si>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</si>
  <si>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</si>
  <si>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</si>
  <si>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</si>
  <si>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</si>
  <si>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</si>
  <si>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</si>
  <si>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</si>
  <si>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</si>
  <si>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</si>
  <si>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</si>
  <si>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</si>
  <si>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</si>
  <si>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</si>
  <si>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</si>
  <si>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</si>
  <si>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</si>
  <si>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</si>
  <si>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</si>
  <si>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</si>
  <si>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</si>
  <si>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</si>
  <si>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</si>
  <si>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</si>
  <si>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</si>
  <si>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</si>
  <si>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</si>
  <si>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</si>
  <si>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</si>
  <si>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</si>
  <si>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</si>
  <si>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</si>
  <si>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</si>
  <si>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</si>
  <si>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</si>
  <si>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</si>
  <si>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</si>
  <si>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</si>
  <si>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</si>
  <si>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</si>
  <si>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</si>
  <si>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</si>
  <si>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</si>
  <si>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</si>
  <si>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</si>
  <si>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</si>
  <si>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</si>
  <si>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</si>
  <si>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</si>
  <si>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</si>
  <si>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</si>
  <si>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</si>
  <si>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</si>
  <si>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</si>
  <si>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</si>
  <si>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</si>
  <si>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</si>
  <si>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</si>
  <si>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</si>
  <si>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</si>
  <si>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</si>
  <si>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</si>
  <si>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</si>
  <si>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</si>
  <si>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</si>
  <si>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</si>
  <si>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</si>
  <si>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</si>
  <si>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</si>
  <si>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</si>
  <si>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</si>
  <si>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</si>
  <si>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</si>
  <si>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</si>
  <si>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</si>
  <si>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</si>
  <si>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</si>
  <si>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</si>
  <si>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</si>
  <si>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</si>
  <si>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</si>
  <si>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</si>
  <si>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</si>
  <si>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</si>
  <si>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</si>
  <si>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</si>
  <si>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</si>
  <si>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</si>
  <si>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</si>
  <si>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</si>
  <si>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</si>
  <si>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</si>
  <si>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</si>
  <si>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</si>
  <si>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</si>
  <si>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</si>
  <si>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</si>
  <si>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</si>
  <si>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</si>
  <si>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</si>
  <si>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</si>
  <si>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</si>
  <si>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</si>
  <si>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</si>
  <si>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</si>
  <si>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</si>
  <si>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</si>
  <si>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</si>
  <si>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</si>
  <si>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</si>
  <si>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</si>
  <si>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</si>
  <si>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</si>
  <si>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</si>
  <si>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</si>
  <si>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</si>
  <si>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</si>
  <si>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</si>
  <si>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</si>
  <si>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</si>
  <si>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</si>
  <si>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</si>
  <si>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</si>
  <si>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</si>
  <si>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</si>
  <si>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</si>
  <si>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</si>
  <si>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</si>
  <si>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</si>
  <si>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</si>
  <si>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</si>
  <si>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</si>
  <si>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</si>
  <si>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</si>
  <si>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</si>
  <si>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</si>
  <si>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</si>
  <si>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</si>
  <si>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</si>
  <si>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</si>
  <si>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</si>
  <si>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</si>
  <si>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</si>
  <si>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</si>
  <si>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</si>
  <si>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</si>
  <si>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</si>
  <si>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</si>
  <si>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</si>
  <si>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</si>
  <si>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</si>
  <si>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</si>
  <si>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</si>
  <si>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</si>
  <si>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</si>
  <si>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</si>
  <si>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</si>
  <si>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</si>
  <si>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</si>
  <si>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</si>
  <si>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</si>
  <si>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</si>
  <si>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</si>
  <si>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</si>
  <si>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</si>
  <si>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</si>
  <si>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</si>
  <si>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</si>
  <si>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</si>
  <si>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</si>
  <si>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</si>
  <si>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</si>
  <si>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</si>
  <si>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</si>
  <si>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</si>
  <si>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</si>
  <si>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</si>
  <si>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</si>
  <si>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</si>
  <si>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</si>
  <si>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</si>
  <si>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</si>
  <si>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</si>
  <si>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</si>
  <si>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</si>
  <si>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</si>
  <si>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</si>
  <si>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</si>
  <si>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</si>
  <si>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</si>
  <si>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</si>
  <si>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</si>
  <si>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</si>
  <si>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</si>
  <si>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</si>
  <si>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</si>
  <si>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</si>
  <si>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</si>
  <si>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</si>
  <si>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</si>
  <si>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</si>
  <si>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</si>
  <si>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</si>
  <si>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</si>
  <si>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</si>
  <si>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</si>
  <si>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</si>
  <si>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</si>
  <si>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</si>
  <si>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</si>
  <si>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</si>
  <si>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</si>
  <si>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</si>
  <si>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</si>
  <si>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</si>
  <si>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</si>
  <si>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</si>
  <si>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</si>
  <si>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</si>
  <si>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</si>
  <si>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</si>
  <si>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</si>
  <si>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</si>
  <si>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</si>
  <si>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</si>
  <si>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</si>
  <si>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</si>
  <si>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</si>
  <si>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</si>
  <si>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</si>
  <si>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</si>
  <si>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</si>
  <si>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</si>
  <si>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</si>
  <si>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</si>
  <si>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</si>
  <si>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</si>
  <si>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</si>
  <si>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</si>
  <si>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</si>
  <si>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</si>
  <si>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</si>
  <si>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</si>
  <si>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</si>
  <si>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</si>
  <si>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</si>
  <si>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</si>
  <si>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</si>
  <si>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</si>
  <si>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</si>
  <si>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</si>
  <si>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</si>
  <si>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</si>
  <si>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</si>
  <si>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</si>
  <si>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</si>
  <si>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</si>
  <si>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</si>
  <si>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</si>
  <si>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</si>
  <si>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</si>
  <si>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</si>
  <si>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</si>
  <si>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</si>
  <si>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</si>
  <si>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</si>
  <si>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</si>
  <si>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</si>
  <si>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</si>
  <si>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</si>
  <si>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</si>
  <si>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</si>
  <si>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</si>
  <si>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</si>
  <si>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</si>
  <si>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</si>
  <si>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</si>
  <si>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</si>
  <si>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</si>
  <si>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</si>
  <si>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</si>
  <si>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</si>
  <si>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</si>
  <si>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</si>
  <si>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</si>
  <si>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</si>
  <si>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</si>
  <si>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</si>
  <si>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</si>
  <si>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</si>
  <si>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</si>
  <si>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</si>
  <si>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</si>
  <si>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</si>
  <si>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</si>
  <si>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</si>
  <si>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</si>
  <si>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</si>
  <si>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</si>
  <si>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</si>
  <si>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</si>
  <si>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</si>
  <si>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</si>
  <si>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</si>
  <si>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</si>
  <si>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</si>
  <si>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</si>
  <si>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</si>
  <si>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</si>
  <si>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</si>
  <si>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</si>
  <si>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</si>
  <si>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</si>
  <si>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</si>
  <si>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</si>
  <si>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</si>
  <si>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</si>
  <si>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</si>
  <si>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</si>
  <si>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</si>
  <si>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</si>
  <si>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</si>
  <si>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</si>
  <si>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</si>
  <si>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</si>
  <si>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</si>
  <si>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</si>
  <si>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</si>
  <si>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</si>
  <si>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</si>
  <si>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</si>
  <si>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</si>
  <si>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</si>
  <si>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</si>
  <si>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</si>
  <si>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</si>
  <si>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</si>
  <si>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</si>
  <si>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</si>
  <si>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</si>
  <si>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</si>
  <si>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</si>
  <si>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</si>
  <si>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</si>
  <si>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</si>
  <si>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</si>
  <si>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</si>
  <si>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</si>
  <si>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</si>
  <si>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</si>
  <si>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</si>
  <si>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</si>
  <si>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</si>
  <si>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</si>
  <si>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</si>
  <si>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</si>
  <si>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</si>
  <si>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</si>
  <si>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</si>
  <si>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</si>
  <si>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</si>
  <si>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</si>
  <si>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</si>
  <si>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</si>
  <si>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</si>
  <si>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</si>
  <si>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</si>
  <si>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</si>
  <si>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</si>
  <si>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</si>
  <si>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</si>
  <si>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</si>
  <si>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</si>
  <si>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</si>
  <si>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</si>
  <si>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</si>
  <si>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</si>
  <si>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</si>
  <si>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</si>
  <si>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</si>
  <si>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</si>
  <si>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</si>
  <si>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</si>
  <si>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</si>
  <si>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</si>
  <si>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</si>
  <si>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</si>
  <si>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</si>
  <si>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</si>
  <si>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</si>
  <si>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</si>
  <si>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</si>
  <si>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</si>
  <si>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</si>
  <si>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</si>
  <si>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</si>
  <si>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</si>
  <si>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</si>
  <si>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</si>
  <si>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</si>
  <si>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</si>
  <si>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</si>
  <si>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</si>
  <si>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</si>
  <si>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</si>
  <si>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</si>
  <si>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</si>
  <si>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</si>
  <si>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</si>
  <si>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</si>
  <si>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</si>
  <si>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</si>
  <si>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</si>
  <si>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</si>
  <si>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</si>
  <si>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</si>
  <si>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</si>
  <si>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</si>
  <si>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</si>
  <si>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</si>
  <si>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</si>
  <si>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</si>
  <si>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</si>
  <si>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</si>
  <si>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</si>
  <si>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</si>
  <si>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</si>
  <si>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</si>
  <si>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</si>
  <si>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</si>
  <si>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</si>
  <si>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</si>
  <si>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</si>
  <si>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</si>
  <si>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</si>
  <si>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</si>
  <si>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</si>
  <si>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</si>
  <si>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</si>
  <si>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</si>
  <si>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</si>
  <si>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</si>
  <si>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</si>
  <si>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</si>
  <si>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</si>
  <si>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</si>
  <si>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</si>
  <si>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</si>
  <si>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</si>
  <si>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</si>
  <si>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</si>
  <si>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</si>
  <si>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</si>
  <si>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</si>
  <si>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</si>
  <si>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</si>
  <si>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</si>
  <si>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</si>
  <si>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</si>
  <si>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</si>
  <si>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</si>
  <si>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</si>
  <si>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</si>
  <si>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</si>
  <si>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</si>
  <si>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</si>
  <si>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</si>
  <si>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</si>
  <si>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</si>
  <si>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</si>
  <si>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</si>
  <si>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</si>
  <si>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</si>
  <si>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</si>
  <si>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</si>
  <si>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</si>
  <si>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</si>
  <si>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</si>
  <si>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</si>
  <si>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</si>
  <si>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</si>
  <si>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</si>
  <si>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</si>
  <si>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</si>
  <si>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</si>
  <si>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</si>
  <si>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</si>
  <si>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</si>
  <si>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</si>
  <si>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</si>
  <si>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</si>
  <si>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</si>
  <si>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</si>
  <si>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</si>
  <si>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</si>
  <si>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</si>
  <si>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</si>
  <si>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</si>
  <si>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</si>
  <si>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</si>
  <si>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</si>
  <si>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</si>
  <si>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</si>
  <si>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</si>
  <si>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</si>
  <si>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</si>
  <si>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</si>
  <si>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</si>
  <si>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</si>
  <si>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</si>
  <si>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</si>
  <si>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</si>
  <si>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</si>
  <si>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</si>
  <si>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</si>
  <si>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</si>
  <si>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</si>
  <si>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</si>
  <si>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</si>
  <si>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</si>
  <si>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</si>
  <si>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</si>
  <si>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</si>
  <si>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</si>
  <si>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</si>
  <si>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</si>
  <si>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</si>
  <si>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</si>
  <si>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</si>
  <si>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</si>
  <si>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</si>
  <si>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</si>
  <si>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</si>
  <si>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</si>
  <si>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</si>
  <si>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</si>
  <si>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</si>
  <si>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</si>
  <si>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</si>
  <si>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</si>
  <si>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</si>
  <si>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</si>
  <si>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</si>
  <si>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</si>
  <si>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</si>
  <si>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</si>
  <si>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</si>
  <si>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</si>
  <si>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</si>
  <si>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</si>
  <si>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</si>
  <si>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</si>
  <si>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</si>
  <si>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</si>
  <si>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</si>
  <si>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</si>
  <si>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</si>
  <si>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</si>
  <si>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</si>
  <si>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</si>
  <si>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</si>
  <si>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</si>
  <si>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</si>
  <si>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</si>
  <si>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</si>
  <si>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</si>
  <si>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</si>
  <si>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</si>
  <si>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</si>
  <si>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</si>
  <si>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</si>
  <si>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</si>
  <si>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</si>
  <si>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</si>
  <si>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</si>
  <si>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</si>
  <si>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</si>
  <si>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</si>
  <si>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</si>
  <si>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</si>
  <si>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</si>
  <si>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</si>
  <si>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</si>
  <si>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</si>
  <si>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</si>
  <si>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</si>
  <si>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</si>
  <si>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</si>
  <si>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</si>
  <si>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</si>
  <si>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</si>
  <si>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</si>
  <si>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</si>
  <si>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</si>
  <si>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</si>
  <si>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</si>
  <si>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</si>
  <si>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</si>
  <si>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</si>
  <si>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</si>
  <si>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</si>
  <si>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</si>
  <si>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</si>
  <si>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</si>
  <si>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</si>
  <si>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</si>
  <si>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</si>
  <si>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</si>
  <si>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</si>
  <si>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</si>
  <si>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</si>
  <si>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</si>
  <si>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</si>
  <si>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</si>
  <si>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</si>
  <si>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</si>
  <si>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</si>
  <si>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</si>
  <si>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</si>
  <si>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</si>
  <si>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</si>
  <si>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</si>
  <si>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</si>
  <si>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</si>
  <si>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</si>
  <si>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</si>
  <si>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</si>
  <si>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</si>
  <si>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</si>
  <si>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</si>
  <si>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</si>
  <si>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</si>
  <si>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</si>
  <si>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</si>
  <si>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</si>
  <si>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</si>
  <si>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</si>
  <si>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</si>
  <si>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</si>
  <si>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</si>
  <si>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</si>
  <si>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</si>
  <si>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</si>
  <si>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</si>
  <si>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</si>
  <si>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</si>
  <si>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</si>
  <si>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</si>
  <si>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</si>
  <si>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</si>
  <si>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</si>
  <si>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</si>
  <si>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</si>
  <si>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</si>
  <si>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</si>
  <si>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</si>
  <si>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</si>
  <si>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</si>
  <si>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</si>
  <si>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</si>
  <si>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</si>
  <si>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</si>
  <si>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</si>
  <si>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</si>
  <si>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</si>
  <si>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</si>
  <si>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</si>
  <si>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</si>
  <si>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</si>
  <si>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</si>
  <si>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</si>
  <si>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</si>
  <si>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</si>
  <si>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</si>
  <si>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</si>
  <si>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</si>
  <si>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</si>
  <si>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</si>
  <si>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</si>
  <si>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</si>
  <si>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</si>
  <si>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</si>
  <si>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</si>
  <si>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</si>
  <si>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</si>
  <si>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</si>
  <si>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</si>
  <si>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</si>
  <si>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</si>
  <si>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</si>
  <si>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</si>
  <si>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</si>
  <si>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</si>
  <si>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</si>
  <si>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</si>
  <si>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</si>
  <si>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</si>
  <si>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</si>
  <si>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</si>
  <si>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</si>
  <si>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</si>
  <si>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</si>
  <si>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</si>
  <si>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</si>
  <si>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</si>
  <si>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</si>
  <si>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</si>
  <si>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</si>
  <si>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</si>
  <si>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</si>
  <si>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</si>
  <si>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</si>
  <si>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</si>
  <si>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</si>
  <si>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</si>
  <si>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</si>
  <si>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</si>
  <si>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</si>
  <si>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</si>
  <si>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</si>
  <si>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</si>
  <si>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</si>
  <si>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</si>
  <si>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</si>
  <si>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</si>
  <si>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</si>
  <si>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</si>
  <si>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</si>
  <si>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</si>
  <si>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</si>
  <si>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</si>
  <si>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</si>
  <si>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</si>
  <si>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</si>
  <si>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</si>
  <si>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</si>
  <si>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</si>
  <si>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</si>
  <si>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</si>
  <si>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</si>
  <si>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</si>
  <si>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</si>
  <si>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</si>
  <si>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</si>
  <si>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</si>
  <si>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</si>
  <si>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</si>
  <si>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</si>
  <si>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</si>
  <si>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</si>
  <si>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</si>
  <si>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</si>
  <si>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</si>
  <si>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</si>
  <si>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</si>
  <si>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</si>
  <si>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</si>
  <si>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</si>
  <si>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</si>
  <si>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</si>
  <si>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</si>
  <si>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</si>
  <si>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</si>
  <si>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</si>
  <si>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</si>
  <si>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</si>
  <si>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</si>
  <si>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</si>
  <si>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</si>
  <si>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</si>
  <si>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</si>
  <si>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</si>
  <si>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</si>
  <si>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</si>
  <si>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</si>
  <si>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</si>
  <si>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</si>
  <si>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</si>
  <si>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</si>
  <si>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</si>
  <si>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</si>
  <si>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</si>
  <si>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</si>
  <si>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</si>
  <si>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</si>
  <si>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</si>
  <si>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</si>
  <si>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</si>
  <si>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</si>
  <si>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</si>
  <si>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</si>
  <si>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</si>
  <si>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</si>
  <si>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</si>
  <si>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</si>
  <si>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</si>
  <si>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</si>
  <si>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</si>
  <si>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</si>
  <si>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</si>
  <si>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</si>
  <si>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</si>
  <si>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</si>
  <si>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</si>
  <si>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</si>
  <si>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</si>
  <si>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</si>
  <si>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</si>
  <si>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</si>
  <si>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</si>
  <si>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</si>
  <si>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</si>
  <si>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</si>
  <si>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</si>
  <si>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</si>
  <si>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</si>
  <si>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</si>
  <si>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</si>
  <si>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</si>
  <si>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</si>
  <si>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</si>
  <si>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</si>
  <si>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</si>
  <si>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</si>
  <si>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</si>
  <si>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</si>
  <si>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</si>
  <si>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</si>
  <si>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</si>
  <si>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</si>
  <si>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</si>
  <si>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</si>
  <si>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</si>
  <si>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</si>
  <si>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</si>
  <si>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</si>
  <si>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</si>
  <si>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</si>
  <si>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</si>
  <si>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</si>
  <si>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</si>
  <si>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</si>
  <si>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</si>
  <si>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</si>
  <si>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</si>
  <si>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</si>
  <si>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</si>
  <si>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</si>
  <si>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</si>
  <si>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</si>
  <si>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</si>
  <si>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</si>
  <si>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</si>
  <si>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</si>
  <si>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</si>
  <si>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</si>
  <si>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</si>
  <si>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</si>
  <si>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</si>
  <si>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</si>
  <si>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</si>
  <si>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</si>
  <si>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</si>
  <si>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</si>
  <si>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</si>
  <si>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</si>
  <si>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</si>
  <si>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</si>
  <si>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</si>
  <si>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</si>
  <si>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</si>
  <si>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</si>
  <si>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</si>
  <si>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</si>
  <si>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</si>
  <si>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</si>
  <si>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</si>
  <si>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</si>
  <si>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</si>
  <si>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</si>
  <si>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</si>
  <si>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</si>
  <si>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</si>
  <si>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</si>
  <si>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</si>
  <si>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</si>
  <si>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</si>
  <si>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</si>
  <si>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</si>
  <si>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</si>
  <si>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</si>
  <si>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</si>
  <si>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</si>
  <si>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</si>
  <si>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</si>
  <si>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</si>
  <si>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</si>
  <si>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</si>
  <si>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</si>
  <si>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</si>
  <si>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</si>
  <si>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</si>
  <si>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</si>
  <si>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</si>
  <si>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</si>
  <si>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</si>
  <si>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</si>
  <si>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</si>
  <si>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</si>
  <si>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</si>
  <si>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</si>
  <si>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</si>
  <si>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</si>
  <si>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</si>
  <si>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</si>
  <si>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</si>
  <si>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</si>
  <si>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</si>
  <si>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</si>
  <si>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</si>
  <si>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</si>
  <si>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</si>
  <si>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</si>
  <si>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</si>
  <si>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</si>
  <si>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</si>
  <si>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</si>
  <si>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</si>
  <si>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</si>
  <si>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</si>
  <si>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</si>
  <si>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</si>
  <si>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</si>
  <si>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</si>
  <si>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</si>
  <si>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</si>
  <si>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</si>
  <si>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</si>
  <si>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</si>
  <si>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</si>
  <si>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</si>
  <si>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</si>
  <si>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</si>
  <si>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</si>
  <si>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</si>
  <si>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</si>
  <si>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</si>
  <si>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</si>
  <si>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</si>
  <si>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</si>
  <si>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</si>
  <si>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</si>
  <si>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</si>
  <si>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</si>
  <si>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</si>
  <si>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</si>
  <si>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</si>
  <si>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</si>
  <si>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</si>
  <si>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</si>
  <si>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</si>
  <si>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</si>
  <si>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</si>
  <si>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</si>
  <si>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</si>
  <si>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</si>
  <si>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</si>
  <si>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</si>
  <si>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</si>
  <si>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</si>
  <si>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</si>
  <si>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</si>
  <si>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</si>
  <si>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</si>
  <si>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</si>
  <si>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</si>
  <si>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</si>
  <si>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</si>
  <si>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</si>
  <si>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</si>
  <si>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</si>
  <si>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</si>
  <si>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</si>
  <si>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</si>
  <si>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</si>
  <si>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</si>
  <si>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</si>
  <si>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</si>
  <si>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</si>
  <si>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</si>
  <si>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</si>
  <si>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</si>
  <si>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</si>
  <si>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</si>
  <si>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</si>
  <si>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</si>
  <si>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</si>
  <si>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</si>
  <si>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</si>
  <si>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</si>
  <si>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</si>
  <si>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</si>
  <si>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</si>
  <si>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</si>
  <si>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</si>
  <si>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</si>
  <si>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</si>
  <si>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</si>
  <si>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</si>
  <si>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</si>
  <si>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</si>
  <si>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</si>
  <si>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</si>
  <si>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</si>
  <si>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</si>
  <si>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</si>
  <si>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</si>
  <si>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</si>
  <si>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</si>
  <si>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</si>
  <si>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</si>
  <si>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</si>
  <si>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</si>
  <si>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</si>
  <si>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</si>
  <si>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</si>
  <si>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</si>
  <si>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</si>
  <si>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</si>
  <si>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</si>
  <si>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</si>
  <si>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</si>
  <si>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</si>
  <si>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</si>
  <si>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</si>
  <si>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</si>
  <si>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</si>
  <si>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</si>
  <si>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</si>
  <si>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</si>
  <si>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</si>
  <si>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</si>
  <si>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</si>
  <si>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</si>
  <si>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</si>
  <si>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</si>
  <si>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</si>
  <si>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</si>
  <si>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</si>
  <si>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</si>
  <si>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</si>
  <si>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</si>
  <si>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</si>
  <si>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</si>
  <si>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</si>
  <si>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</si>
  <si>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</si>
  <si>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</si>
  <si>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</si>
  <si>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</si>
  <si>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</si>
  <si>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</si>
  <si>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</si>
  <si>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</si>
  <si>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</si>
  <si>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</si>
  <si>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</si>
  <si>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</si>
  <si>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</si>
  <si>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</si>
  <si>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</si>
  <si>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</si>
  <si>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</si>
  <si>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</si>
  <si>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</si>
  <si>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</si>
  <si>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</si>
  <si>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</si>
  <si>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</si>
  <si>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</si>
  <si>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</si>
  <si>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</si>
  <si>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</si>
  <si>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</si>
  <si>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</si>
  <si>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</si>
  <si>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</si>
  <si>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</si>
  <si>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</si>
  <si>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</si>
  <si>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</si>
  <si>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</si>
  <si>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</si>
  <si>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</si>
  <si>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</si>
  <si>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</si>
  <si>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</si>
  <si>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</si>
  <si>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</si>
  <si>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</si>
  <si>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</si>
  <si>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</si>
  <si>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</si>
  <si>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</si>
  <si>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</si>
  <si>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</si>
  <si>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</si>
  <si>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</si>
  <si>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</si>
  <si>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</si>
  <si>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</si>
  <si>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</si>
  <si>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</si>
  <si>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</si>
  <si>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</si>
  <si>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</si>
  <si>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</si>
  <si>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</si>
  <si>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</si>
  <si>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</si>
  <si>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</si>
  <si>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</si>
  <si>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</si>
  <si>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</si>
  <si>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</si>
  <si>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</si>
  <si>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</si>
  <si>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</si>
  <si>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</si>
  <si>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</si>
  <si>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</si>
  <si>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</si>
  <si>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</si>
  <si>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</si>
  <si>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</si>
  <si>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</si>
  <si>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</si>
  <si>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</si>
  <si>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</si>
  <si>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</si>
  <si>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</si>
  <si>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</si>
  <si>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</si>
  <si>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</si>
  <si>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</si>
  <si>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</si>
  <si>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</si>
  <si>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</si>
  <si>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</si>
  <si>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</si>
  <si>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</si>
  <si>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</si>
  <si>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</si>
  <si>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</si>
  <si>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</si>
  <si>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</si>
  <si>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</si>
  <si>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</si>
  <si>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</si>
  <si>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</si>
  <si>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</si>
  <si>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</si>
  <si>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</si>
  <si>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</si>
  <si>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</si>
  <si>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</si>
  <si>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</si>
  <si>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</si>
  <si>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</si>
  <si>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</si>
  <si>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</si>
  <si>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</si>
  <si>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</si>
  <si>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</si>
  <si>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</si>
  <si>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</si>
  <si>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</si>
  <si>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</si>
  <si>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</si>
  <si>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</si>
  <si>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</si>
  <si>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</si>
  <si>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</si>
  <si>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</si>
  <si>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</si>
  <si>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</si>
  <si>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</si>
  <si>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</si>
  <si>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</si>
  <si>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</si>
  <si>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</si>
  <si>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</si>
  <si>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</si>
  <si>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</si>
  <si>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</si>
  <si>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</si>
  <si>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</si>
  <si>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</si>
  <si>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</si>
  <si>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</si>
  <si>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</si>
  <si>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</si>
  <si>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</si>
  <si>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</si>
  <si>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</si>
  <si>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</si>
  <si>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</si>
  <si>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</si>
  <si>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</si>
  <si>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</si>
  <si>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</si>
  <si>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</si>
  <si>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</si>
  <si>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</si>
  <si>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</si>
  <si>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</si>
  <si>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</si>
  <si>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</si>
  <si>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</si>
  <si>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</si>
  <si>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</si>
  <si>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</si>
  <si>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</si>
  <si>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</si>
  <si>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</si>
  <si>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</si>
  <si>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</si>
  <si>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</si>
  <si>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</si>
  <si>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</si>
  <si>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</si>
  <si>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</si>
  <si>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</si>
  <si>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</si>
  <si>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</si>
  <si>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</si>
  <si>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</si>
  <si>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</si>
  <si>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</si>
  <si>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</si>
  <si>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</si>
  <si>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</si>
  <si>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</si>
  <si>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</si>
  <si>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</si>
  <si>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</si>
  <si>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</si>
  <si>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</si>
  <si>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</si>
  <si>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</si>
  <si>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</si>
  <si>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</si>
  <si>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</si>
  <si>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</si>
  <si>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</si>
  <si>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</si>
  <si>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</si>
  <si>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</si>
  <si>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</si>
  <si>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</si>
  <si>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</si>
  <si>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</si>
  <si>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</si>
  <si>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</si>
  <si>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</si>
  <si>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</si>
  <si>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</si>
  <si>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</si>
  <si>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</si>
  <si>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</si>
  <si>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</si>
  <si>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</si>
  <si>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</si>
  <si>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</si>
  <si>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</si>
  <si>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</si>
  <si>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</si>
  <si>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</si>
  <si>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</si>
  <si>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</si>
  <si>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</si>
  <si>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</si>
  <si>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</si>
  <si>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</si>
  <si>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</si>
  <si>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</si>
  <si>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</si>
  <si>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</si>
  <si>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</si>
  <si>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</si>
  <si>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</si>
  <si>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</si>
  <si>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</si>
  <si>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</si>
  <si>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</si>
  <si>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</si>
  <si>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</si>
  <si>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</si>
  <si>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</si>
  <si>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</si>
  <si>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</si>
  <si>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</si>
  <si>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</si>
  <si>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</si>
  <si>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</si>
  <si>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</si>
  <si>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</si>
  <si>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</si>
  <si>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</si>
  <si>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</si>
  <si>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</si>
  <si>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</si>
  <si>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</si>
  <si>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</si>
  <si>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</si>
  <si>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</si>
  <si>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</si>
  <si>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</si>
  <si>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</si>
  <si>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</si>
  <si>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</si>
  <si>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</si>
  <si>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</si>
  <si>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</si>
  <si>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</si>
  <si>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</si>
  <si>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</si>
  <si>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</si>
  <si>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</si>
  <si>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</si>
  <si>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</si>
  <si>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</si>
  <si>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</si>
  <si>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</si>
  <si>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</si>
  <si>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</si>
  <si>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</si>
  <si>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</si>
  <si>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</si>
  <si>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</si>
  <si>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</si>
  <si>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</si>
  <si>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</si>
  <si>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</si>
  <si>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</si>
  <si>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</si>
  <si>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</si>
  <si>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</si>
  <si>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</si>
  <si>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</si>
  <si>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</si>
  <si>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</si>
  <si>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</si>
  <si>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</si>
  <si>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</si>
  <si>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</si>
  <si>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</si>
  <si>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</si>
  <si>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</si>
  <si>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</si>
  <si>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</si>
  <si>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</si>
  <si>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</si>
  <si>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</si>
  <si>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</si>
  <si>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</si>
  <si>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</si>
  <si>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</si>
  <si>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</si>
  <si>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</si>
  <si>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</si>
  <si>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</si>
  <si>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</si>
  <si>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</si>
  <si>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</si>
  <si>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</si>
  <si>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</si>
  <si>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</si>
  <si>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</si>
  <si>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</si>
  <si>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</si>
  <si>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</si>
  <si>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</si>
  <si>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</si>
  <si>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</si>
  <si>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</si>
  <si>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</si>
  <si>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</si>
  <si>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</si>
  <si>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</si>
  <si>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</si>
  <si>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</si>
  <si>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</si>
  <si>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</si>
  <si>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</si>
  <si>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</si>
  <si>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</si>
  <si>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</si>
  <si>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</si>
  <si>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</si>
  <si>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</si>
  <si>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</si>
  <si>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</si>
  <si>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</si>
  <si>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</si>
  <si>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</si>
  <si>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</si>
  <si>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</si>
  <si>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</si>
  <si>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</si>
  <si>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</si>
  <si>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</si>
  <si>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</si>
  <si>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</si>
  <si>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</si>
  <si>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</si>
  <si>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</si>
  <si>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</si>
  <si>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</si>
  <si>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</si>
  <si>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</si>
  <si>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</si>
  <si>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</si>
  <si>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</si>
  <si>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</si>
  <si>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</si>
  <si>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</si>
  <si>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</si>
  <si>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</si>
  <si>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</si>
  <si>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</si>
  <si>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</si>
  <si>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</si>
  <si>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</si>
  <si>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</si>
  <si>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</si>
  <si>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</si>
  <si>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</si>
  <si>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</si>
  <si>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</si>
  <si>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</si>
  <si>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</si>
  <si>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</si>
  <si>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</si>
  <si>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</si>
  <si>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</si>
  <si>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</si>
  <si>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</si>
  <si>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</si>
  <si>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</si>
  <si>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</si>
  <si>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</si>
  <si>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</si>
  <si>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</si>
  <si>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</si>
  <si>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</si>
  <si>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</si>
  <si>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</si>
  <si>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</si>
  <si>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</si>
  <si>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</si>
  <si>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</si>
  <si>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</si>
  <si>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</si>
  <si>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</si>
  <si>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</si>
  <si>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</si>
  <si>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</si>
  <si>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</si>
  <si>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</si>
  <si>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</si>
  <si>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</si>
  <si>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</si>
  <si>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</si>
  <si>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</si>
  <si>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</si>
  <si>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</si>
  <si>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</si>
  <si>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</si>
  <si>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</si>
  <si>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</si>
  <si>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</si>
  <si>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</si>
  <si>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</si>
  <si>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</si>
  <si>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</si>
  <si>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</si>
  <si>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</si>
  <si>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</si>
  <si>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</si>
  <si>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</si>
  <si>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</si>
  <si>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</si>
  <si>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</si>
  <si>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</si>
  <si>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</si>
  <si>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</si>
  <si>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</si>
  <si>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</si>
  <si>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</si>
  <si>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</si>
  <si>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</si>
  <si>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</si>
  <si>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</si>
  <si>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</si>
  <si>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</si>
  <si>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</si>
  <si>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</si>
  <si>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</si>
  <si>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</si>
  <si>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</si>
  <si>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</si>
  <si>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</si>
  <si>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</si>
  <si>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</si>
  <si>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</si>
  <si>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</si>
  <si>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</si>
  <si>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</si>
  <si>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</si>
  <si>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</si>
  <si>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</si>
  <si>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</si>
  <si>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</si>
  <si>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</si>
  <si>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</si>
  <si>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</si>
  <si>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</si>
  <si>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</si>
  <si>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</si>
  <si>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</si>
  <si>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</si>
  <si>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</si>
  <si>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</si>
  <si>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</si>
  <si>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</si>
  <si>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</si>
  <si>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</si>
  <si>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</si>
  <si>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</si>
  <si>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</si>
  <si>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</si>
  <si>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</si>
  <si>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</si>
  <si>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</si>
  <si>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</si>
  <si>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</si>
  <si>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</si>
  <si>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</si>
  <si>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</si>
  <si>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</si>
  <si>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</si>
  <si>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</si>
  <si>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</si>
  <si>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</si>
  <si>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</si>
  <si>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</si>
  <si>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</si>
  <si>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</si>
  <si>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</si>
  <si>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</si>
  <si>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</si>
  <si>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</si>
  <si>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</si>
  <si>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</si>
  <si>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</si>
  <si>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</si>
  <si>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</si>
  <si>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</si>
  <si>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</si>
  <si>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</si>
  <si>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</si>
  <si>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</si>
  <si>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</si>
  <si>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</si>
  <si>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</si>
  <si>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</si>
  <si>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</si>
  <si>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</si>
  <si>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</si>
  <si>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</si>
  <si>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</si>
  <si>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</si>
  <si>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</si>
  <si>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</si>
  <si>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</si>
  <si>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</si>
  <si>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</si>
  <si>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</si>
  <si>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</si>
  <si>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</si>
  <si>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</si>
  <si>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</si>
  <si>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</si>
  <si>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</si>
  <si>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</si>
  <si>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</si>
  <si>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</si>
  <si>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</si>
  <si>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</si>
  <si>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</si>
  <si>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</si>
  <si>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</si>
  <si>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</si>
  <si>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</si>
  <si>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</si>
  <si>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</si>
  <si>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</si>
  <si>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</si>
  <si>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</si>
  <si>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</si>
  <si>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</si>
  <si>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</si>
  <si>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</si>
  <si>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</si>
  <si>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</si>
  <si>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</si>
  <si>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</si>
  <si>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</si>
  <si>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</si>
  <si>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</si>
  <si>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</si>
  <si>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</si>
  <si>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</si>
  <si>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</si>
  <si>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</si>
  <si>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</si>
  <si>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</si>
  <si>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</si>
  <si>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</si>
  <si>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</si>
  <si>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</si>
  <si>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</si>
  <si>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</si>
  <si>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</si>
  <si>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</si>
  <si>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</si>
  <si>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</si>
  <si>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</si>
  <si>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</si>
  <si>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</si>
  <si>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</si>
  <si>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</si>
  <si>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</si>
  <si>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</si>
  <si>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</si>
  <si>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</si>
  <si>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</si>
  <si>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</si>
  <si>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</si>
  <si>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</si>
  <si>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</si>
  <si>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</si>
  <si>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</si>
  <si>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</si>
  <si>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</si>
  <si>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</si>
  <si>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</si>
  <si>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</si>
  <si>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</si>
  <si>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</si>
  <si>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</si>
  <si>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</si>
  <si>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</si>
  <si>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</si>
  <si>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</si>
  <si>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</si>
  <si>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</si>
  <si>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</si>
  <si>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</si>
  <si>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</si>
  <si>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</si>
  <si>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</si>
  <si>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</si>
  <si>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</si>
  <si>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</si>
  <si>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</si>
  <si>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</si>
  <si>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</si>
  <si>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</si>
  <si>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</si>
  <si>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</si>
  <si>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</si>
  <si>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</si>
  <si>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</si>
  <si>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</si>
  <si>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</si>
  <si>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</si>
  <si>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</si>
  <si>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</si>
  <si>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</si>
  <si>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</si>
  <si>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</si>
  <si>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</si>
  <si>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</si>
  <si>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</si>
  <si>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</si>
  <si>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</si>
  <si>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</si>
  <si>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</si>
  <si>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</si>
  <si>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</si>
  <si>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</si>
  <si>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</si>
  <si>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</si>
  <si>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</si>
  <si>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</si>
  <si>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</si>
  <si>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</si>
  <si>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</si>
  <si>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</si>
  <si>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</si>
  <si>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</si>
  <si>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</si>
  <si>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</si>
  <si>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</si>
  <si>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</si>
  <si>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</si>
  <si>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</si>
  <si>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</si>
  <si>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</si>
  <si>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</si>
  <si>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</si>
  <si>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</si>
  <si>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</si>
  <si>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</si>
  <si>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</si>
  <si>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</si>
  <si>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</si>
  <si>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</si>
  <si>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</si>
  <si>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</si>
  <si>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</si>
  <si>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</si>
  <si>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</si>
  <si>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</si>
  <si>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</si>
  <si>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</si>
  <si>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</si>
  <si>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</si>
  <si>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</si>
  <si>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</si>
  <si>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</si>
  <si>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</si>
  <si>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</si>
  <si>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</si>
  <si>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</si>
  <si>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</si>
  <si>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</si>
  <si>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</si>
  <si>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</si>
  <si>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</si>
  <si>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</si>
  <si>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</si>
  <si>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</si>
  <si>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</si>
  <si>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</si>
  <si>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</si>
  <si>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</si>
  <si>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</si>
  <si>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</si>
  <si>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</si>
  <si>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</si>
  <si>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</si>
  <si>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</si>
  <si>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</si>
  <si>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</si>
  <si>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</si>
  <si>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</si>
  <si>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</si>
  <si>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</si>
  <si>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</si>
  <si>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</si>
  <si>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</si>
  <si>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</si>
  <si>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</si>
  <si>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</si>
  <si>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</si>
  <si>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</si>
  <si>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</si>
  <si>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</si>
  <si>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</si>
  <si>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</si>
  <si>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</si>
  <si>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</si>
  <si>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</si>
  <si>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</si>
  <si>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</si>
  <si>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</si>
  <si>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</si>
  <si>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</si>
  <si>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</si>
  <si>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</si>
  <si>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</si>
  <si>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</si>
  <si>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</si>
  <si>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</si>
  <si>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</si>
  <si>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</si>
  <si>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</si>
  <si>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</si>
  <si>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</si>
  <si>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</si>
  <si>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</si>
  <si>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</si>
  <si>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</si>
  <si>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</si>
  <si>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</si>
  <si>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</si>
  <si>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</si>
  <si>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</si>
  <si>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</si>
  <si>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</si>
  <si>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</si>
  <si>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</si>
  <si>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</si>
  <si>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</si>
  <si>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</si>
  <si>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</si>
  <si>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</si>
  <si>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</si>
  <si>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</si>
  <si>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</si>
  <si>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</si>
  <si>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</si>
  <si>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</si>
  <si>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</si>
  <si>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</si>
  <si>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</si>
  <si>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</si>
  <si>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</si>
  <si>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</si>
  <si>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</si>
  <si>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</si>
  <si>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</si>
  <si>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</si>
  <si>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</si>
  <si>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</si>
  <si>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</si>
  <si>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</si>
  <si>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</si>
  <si>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</si>
  <si>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</si>
  <si>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</si>
  <si>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</si>
  <si>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</si>
  <si>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</si>
  <si>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</si>
  <si>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</si>
  <si>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</si>
  <si>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</si>
  <si>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</si>
  <si>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</si>
  <si>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</si>
  <si>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</si>
  <si>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</si>
  <si>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</si>
  <si>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</si>
  <si>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</si>
  <si>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</si>
  <si>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</si>
  <si>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</si>
  <si>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</si>
  <si>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</si>
  <si>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</si>
  <si>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</si>
  <si>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</si>
  <si>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</si>
  <si>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</si>
  <si>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</si>
  <si>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</si>
  <si>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</si>
  <si>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</si>
  <si>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</si>
  <si>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</si>
  <si>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</si>
  <si>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</si>
  <si>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</si>
  <si>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</si>
  <si>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</si>
  <si>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</si>
  <si>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</si>
  <si>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</si>
  <si>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</si>
  <si>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</si>
  <si>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</si>
  <si>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</si>
  <si>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</si>
  <si>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</si>
  <si>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</si>
  <si>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</si>
  <si>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</si>
  <si>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</si>
  <si>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</si>
  <si>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</si>
  <si>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</si>
  <si>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</si>
  <si>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</si>
  <si>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</si>
  <si>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</si>
  <si>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</si>
  <si>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</si>
  <si>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</si>
  <si>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</si>
  <si>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</si>
  <si>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</si>
  <si>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</si>
  <si>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</si>
  <si>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</si>
  <si>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</si>
  <si>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</si>
  <si>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</si>
  <si>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</si>
  <si>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</si>
  <si>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</si>
  <si>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</si>
  <si>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</si>
  <si>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</si>
  <si>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</si>
  <si>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</si>
  <si>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</si>
  <si>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</si>
  <si>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</si>
  <si>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</si>
  <si>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</si>
  <si>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</si>
  <si>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</si>
  <si>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</si>
  <si>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</si>
  <si>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</si>
  <si>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</si>
  <si>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</si>
  <si>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</si>
  <si>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</si>
  <si>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</si>
  <si>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</si>
  <si>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</si>
  <si>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</si>
  <si>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</si>
  <si>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</si>
  <si>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</si>
  <si>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</si>
  <si>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</si>
  <si>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</si>
  <si>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</si>
  <si>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</si>
  <si>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</si>
  <si>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</si>
  <si>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</si>
  <si>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</si>
  <si>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</si>
  <si>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</si>
  <si>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</si>
  <si>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</si>
  <si>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</si>
  <si>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</si>
  <si>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</si>
  <si>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</si>
  <si>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</si>
  <si>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</si>
  <si>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</si>
  <si>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</si>
  <si>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</si>
  <si>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</si>
  <si>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</si>
  <si>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</si>
  <si>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</si>
  <si>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</si>
  <si>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</si>
  <si>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</si>
  <si>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</si>
  <si>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</si>
  <si>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</si>
  <si>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</si>
  <si>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</si>
  <si>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</si>
  <si>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</si>
  <si>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</si>
  <si>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</si>
  <si>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</si>
  <si>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</si>
  <si>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</si>
  <si>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</si>
  <si>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</si>
  <si>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</si>
  <si>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</si>
  <si>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</si>
  <si>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</si>
  <si>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</si>
  <si>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</si>
  <si>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</si>
  <si>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</si>
  <si>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</si>
  <si>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</si>
  <si>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</si>
  <si>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</si>
  <si>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</si>
  <si>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</si>
  <si>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</si>
  <si>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</si>
  <si>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</si>
  <si>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</si>
  <si>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</si>
  <si>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</si>
  <si>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</si>
  <si>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</si>
  <si>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</si>
  <si>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</si>
  <si>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</si>
  <si>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</si>
  <si>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</si>
  <si>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</si>
  <si>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</si>
  <si>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</si>
  <si>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</si>
  <si>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</si>
  <si>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</si>
  <si>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</si>
  <si>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</si>
  <si>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</si>
  <si>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</si>
  <si>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</si>
  <si>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</si>
  <si>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</si>
  <si>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</si>
  <si>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</si>
  <si>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</si>
  <si>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</si>
  <si>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</si>
  <si>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</si>
  <si>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</si>
  <si>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</si>
  <si>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</si>
  <si>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</si>
  <si>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</si>
  <si>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</si>
  <si>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</si>
  <si>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</si>
  <si>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</si>
  <si>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</si>
  <si>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</si>
  <si>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</si>
  <si>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</si>
  <si>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</si>
  <si>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</si>
  <si>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</si>
  <si>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</si>
  <si>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</si>
  <si>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</si>
  <si>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</si>
  <si>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</si>
  <si>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</si>
  <si>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</si>
  <si>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</si>
  <si>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</si>
  <si>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</si>
  <si>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</si>
  <si>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</si>
  <si>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</si>
  <si>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</si>
  <si>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</si>
  <si>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</si>
  <si>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</si>
  <si>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</si>
  <si>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</si>
  <si>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</si>
  <si>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</si>
  <si>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</si>
  <si>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</si>
  <si>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</si>
  <si>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</si>
  <si>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</si>
  <si>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</si>
  <si>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</si>
  <si>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</si>
  <si>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</si>
  <si>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</si>
  <si>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</si>
  <si>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</si>
  <si>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</si>
  <si>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</si>
  <si>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</si>
  <si>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</si>
  <si>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</si>
  <si>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</si>
  <si>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</si>
  <si>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</si>
  <si>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</si>
  <si>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</si>
  <si>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</si>
  <si>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</si>
  <si>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</si>
  <si>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</si>
  <si>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</si>
  <si>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</si>
  <si>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</si>
  <si>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</si>
  <si>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</si>
  <si>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</si>
  <si>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</si>
  <si>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</si>
  <si>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</si>
  <si>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</si>
  <si>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</si>
  <si>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</si>
  <si>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</si>
  <si>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</si>
  <si>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</si>
  <si>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</si>
  <si>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</si>
  <si>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</si>
  <si>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</si>
  <si>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</si>
  <si>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</si>
  <si>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</si>
  <si>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</si>
  <si>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</si>
  <si>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</si>
  <si>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</si>
  <si>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</si>
  <si>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</si>
  <si>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</si>
  <si>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</si>
  <si>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</si>
  <si>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</si>
  <si>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</si>
  <si>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</si>
  <si>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</si>
  <si>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</si>
  <si>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</si>
  <si>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</si>
  <si>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</si>
  <si>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</si>
  <si>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</si>
  <si>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</si>
  <si>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</si>
  <si>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</si>
  <si>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</si>
  <si>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</si>
  <si>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</si>
  <si>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</si>
  <si>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</si>
  <si>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</si>
  <si>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</si>
  <si>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</si>
  <si>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</si>
  <si>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</si>
  <si>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</si>
  <si>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</si>
  <si>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</si>
  <si>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</si>
  <si>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</si>
  <si>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</si>
  <si>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</si>
  <si>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</si>
  <si>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</si>
  <si>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</si>
  <si>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</si>
  <si>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</si>
  <si>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</si>
  <si>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</si>
  <si>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</si>
  <si>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</si>
  <si>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</si>
  <si>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</si>
  <si>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</si>
  <si>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</si>
  <si>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</si>
  <si>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</si>
  <si>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</si>
  <si>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</si>
  <si>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</si>
  <si>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</si>
  <si>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</si>
  <si>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</si>
  <si>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</si>
  <si>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</si>
  <si>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</si>
  <si>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</si>
  <si>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</si>
  <si>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</si>
  <si>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</si>
  <si>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</si>
  <si>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</si>
  <si>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</si>
  <si>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</si>
  <si>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</si>
  <si>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</si>
  <si>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</si>
  <si>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</si>
  <si>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</si>
  <si>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</si>
  <si>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</si>
  <si>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</si>
  <si>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</si>
  <si>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</si>
  <si>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</si>
  <si>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</si>
  <si>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</si>
  <si>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</si>
  <si>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</si>
  <si>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</si>
  <si>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</si>
  <si>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</si>
  <si>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</si>
  <si>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</si>
  <si>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</si>
  <si>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</si>
  <si>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</si>
  <si>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</si>
  <si>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</si>
  <si>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</si>
  <si>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</si>
  <si>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</si>
  <si>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</si>
  <si>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</si>
  <si>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</si>
  <si>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</si>
  <si>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</si>
  <si>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</si>
  <si>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</si>
  <si>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</si>
  <si>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</si>
  <si>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</si>
  <si>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</si>
  <si>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</si>
  <si>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</si>
  <si>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</si>
  <si>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</si>
  <si>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</si>
  <si>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</si>
  <si>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</si>
  <si>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</si>
  <si>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</si>
  <si>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</si>
  <si>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</si>
  <si>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</si>
  <si>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</si>
  <si>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</si>
  <si>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</si>
  <si>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</si>
  <si>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</si>
  <si>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</si>
  <si>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</si>
  <si>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</si>
  <si>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</si>
  <si>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</si>
  <si>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</si>
  <si>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</si>
  <si>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</si>
  <si>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</si>
  <si>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</si>
  <si>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</si>
  <si>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</si>
  <si>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</si>
  <si>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</si>
  <si>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</si>
  <si>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</si>
  <si>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</si>
  <si>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</si>
  <si>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</si>
  <si>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</si>
  <si>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</si>
  <si>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</si>
  <si>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</si>
  <si>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</si>
  <si>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</si>
  <si>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</si>
  <si>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</si>
  <si>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</si>
  <si>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</si>
  <si>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</si>
  <si>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</si>
  <si>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</si>
  <si>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</si>
  <si>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</si>
  <si>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</si>
  <si>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</si>
  <si>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</si>
  <si>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</si>
  <si>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</si>
  <si>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</si>
  <si>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</si>
  <si>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</si>
  <si>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</si>
  <si>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</si>
  <si>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</si>
  <si>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</si>
  <si>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</si>
  <si>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</si>
  <si>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</si>
  <si>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</si>
  <si>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</si>
  <si>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</si>
  <si>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</si>
  <si>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</si>
  <si>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</si>
  <si>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</si>
  <si>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</si>
  <si>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</si>
  <si>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</si>
  <si>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</si>
  <si>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</si>
  <si>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</si>
  <si>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</si>
  <si>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</si>
  <si>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</si>
  <si>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</si>
  <si>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</si>
  <si>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</si>
  <si>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</si>
  <si>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</si>
  <si>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</si>
  <si>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</si>
  <si>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</si>
  <si>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</si>
  <si>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</si>
  <si>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</si>
  <si>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</si>
  <si>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</si>
  <si>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</si>
  <si>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</si>
  <si>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</si>
  <si>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</si>
  <si>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</si>
  <si>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</si>
  <si>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</si>
  <si>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</si>
  <si>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</si>
  <si>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</si>
  <si>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</si>
  <si>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</si>
  <si>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</si>
  <si>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</si>
  <si>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</si>
  <si>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</si>
  <si>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</si>
  <si>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</si>
  <si>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</si>
  <si>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</si>
  <si>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</si>
  <si>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</si>
  <si>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</si>
  <si>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</si>
  <si>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</si>
  <si>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</si>
  <si>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</si>
  <si>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</si>
  <si>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</si>
  <si>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</si>
  <si>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</si>
  <si>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</si>
  <si>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</si>
  <si>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</si>
  <si>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</si>
  <si>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</si>
  <si>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</si>
  <si>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</si>
  <si>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</si>
  <si>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</si>
  <si>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</si>
  <si>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</si>
  <si>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</si>
  <si>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</si>
  <si>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</si>
  <si>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</si>
  <si>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</si>
  <si>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</si>
  <si>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</si>
  <si>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</si>
  <si>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</si>
  <si>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</si>
  <si>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</si>
  <si>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</si>
  <si>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</si>
  <si>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</si>
  <si>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</si>
  <si>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</si>
  <si>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</si>
  <si>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</si>
  <si>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</si>
  <si>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</si>
  <si>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</si>
  <si>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</si>
  <si>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</si>
  <si>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</si>
  <si>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</si>
  <si>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</si>
  <si>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</si>
  <si>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</si>
  <si>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</si>
  <si>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</si>
  <si>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</si>
  <si>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</si>
  <si>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</si>
  <si>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</si>
  <si>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</si>
  <si>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</si>
  <si>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</si>
  <si>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</si>
  <si>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</si>
  <si>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</si>
  <si>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</si>
  <si>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</si>
  <si>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</si>
  <si>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</si>
  <si>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</si>
  <si>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</si>
  <si>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</si>
  <si>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</si>
  <si>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</si>
  <si>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</si>
  <si>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</si>
  <si>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</si>
  <si>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</si>
  <si>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</si>
  <si>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</si>
  <si>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</si>
  <si>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</si>
  <si>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</si>
  <si>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</si>
  <si>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</si>
  <si>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</si>
  <si>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</si>
  <si>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</si>
  <si>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</si>
  <si>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</si>
  <si>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</si>
  <si>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</si>
  <si>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</si>
  <si>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</si>
  <si>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</si>
  <si>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</si>
  <si>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</si>
  <si>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</si>
  <si>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</si>
  <si>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</si>
  <si>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</si>
  <si>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</si>
  <si>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</si>
  <si>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</si>
  <si>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</si>
  <si>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</si>
  <si>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</si>
  <si>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</si>
  <si>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</si>
  <si>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</si>
  <si>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</si>
  <si>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</si>
  <si>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</si>
  <si>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</si>
  <si>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</si>
  <si>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</si>
  <si>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</si>
  <si>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</si>
  <si>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</si>
  <si>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</si>
  <si>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</si>
  <si>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</si>
  <si>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</si>
  <si>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</si>
  <si>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</si>
  <si>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</si>
  <si>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</si>
  <si>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</si>
  <si>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</si>
  <si>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</si>
  <si>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</si>
  <si>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</si>
  <si>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</si>
  <si>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</si>
  <si>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</si>
  <si>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</si>
  <si>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</si>
  <si>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</si>
  <si>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</si>
  <si>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</si>
  <si>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</si>
  <si>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</si>
  <si>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</si>
  <si>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</si>
  <si>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</si>
  <si>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</si>
  <si>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</si>
  <si>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</si>
  <si>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</si>
  <si>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</si>
  <si>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</si>
  <si>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</si>
  <si>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</si>
  <si>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</si>
  <si>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</si>
  <si>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</si>
  <si>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</si>
  <si>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</si>
  <si>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</si>
  <si>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</si>
  <si>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</si>
  <si>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</si>
  <si>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</si>
  <si>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</si>
  <si>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</si>
  <si>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</si>
  <si>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</si>
  <si>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</si>
  <si>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</si>
  <si>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</si>
  <si>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</si>
  <si>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</si>
  <si>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</si>
  <si>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</si>
  <si>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</si>
  <si>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</si>
  <si>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</si>
  <si>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</si>
  <si>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</si>
  <si>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</si>
  <si>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</si>
  <si>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</si>
  <si>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</si>
  <si>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</si>
  <si>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</si>
  <si>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</si>
  <si>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</si>
  <si>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</si>
  <si>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</si>
  <si>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</si>
  <si>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</si>
  <si>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</si>
  <si>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</si>
  <si>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</si>
  <si>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</si>
  <si>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</si>
  <si>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</si>
  <si>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</si>
  <si>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</si>
  <si>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</si>
  <si>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</si>
  <si>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</si>
  <si>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</si>
  <si>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</si>
  <si>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</si>
  <si>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</si>
  <si>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</si>
  <si>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</si>
  <si>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</si>
  <si>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</si>
  <si>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</si>
  <si>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</si>
  <si>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</si>
  <si>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</si>
  <si>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</si>
  <si>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</si>
  <si>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</si>
  <si>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</si>
  <si>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</si>
  <si>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</si>
  <si>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</si>
  <si>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</si>
  <si>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</si>
  <si>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</si>
  <si>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</si>
  <si>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</si>
  <si>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</si>
  <si>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</si>
  <si>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</si>
  <si>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</si>
  <si>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</si>
  <si>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</si>
  <si>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</si>
  <si>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</si>
  <si>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</si>
  <si>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</si>
  <si>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</si>
  <si>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</si>
  <si>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</si>
  <si>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</si>
  <si>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</si>
  <si>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</si>
  <si>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</si>
  <si>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</si>
  <si>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</si>
  <si>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</si>
  <si>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</si>
  <si>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</si>
  <si>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</si>
  <si>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</si>
  <si>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</si>
  <si>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</si>
  <si>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</si>
  <si>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</si>
  <si>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</si>
  <si>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</si>
  <si>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</si>
  <si>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</si>
  <si>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</si>
  <si>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</si>
  <si>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</si>
  <si>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</si>
  <si>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</si>
  <si>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</si>
  <si>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</si>
  <si>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</si>
  <si>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</si>
  <si>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</si>
  <si>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</si>
  <si>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</si>
  <si>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</si>
  <si>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</si>
  <si>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</si>
  <si>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</si>
  <si>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</si>
  <si>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</si>
  <si>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</si>
  <si>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</si>
  <si>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</si>
  <si>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</si>
  <si>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</si>
  <si>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</si>
  <si>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</si>
  <si>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</si>
  <si>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</si>
  <si>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</si>
  <si>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</si>
  <si>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</si>
  <si>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</si>
  <si>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</si>
  <si>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</si>
  <si>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</si>
  <si>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</si>
  <si>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</si>
  <si>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</si>
  <si>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</si>
  <si>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</si>
  <si>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</si>
  <si>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</si>
  <si>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</si>
  <si>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</si>
  <si>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</si>
  <si>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</si>
  <si>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</si>
  <si>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</si>
  <si>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</si>
  <si>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</si>
  <si>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</si>
  <si>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</si>
  <si>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</si>
  <si>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</si>
  <si>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</si>
  <si>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</si>
  <si>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</si>
  <si>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</si>
  <si>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</si>
  <si>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</si>
  <si>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</si>
  <si>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</si>
  <si>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</si>
  <si>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</si>
  <si>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</si>
  <si>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</si>
  <si>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</si>
  <si>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</si>
  <si>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</si>
  <si>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</si>
  <si>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</si>
  <si>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</si>
  <si>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</si>
  <si>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</si>
  <si>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</si>
  <si>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</si>
  <si>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</si>
  <si>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</si>
  <si>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</si>
  <si>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</si>
  <si>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</si>
  <si>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</si>
  <si>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</si>
  <si>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</si>
  <si>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</si>
  <si>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</si>
  <si>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</si>
  <si>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</si>
  <si>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</si>
  <si>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</si>
  <si>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</si>
  <si>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</si>
  <si>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</si>
  <si>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</si>
  <si>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</si>
  <si>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</si>
  <si>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</si>
  <si>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</si>
  <si>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</si>
  <si>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</si>
  <si>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</si>
  <si>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</si>
  <si>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</si>
  <si>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</si>
  <si>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</si>
  <si>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</si>
  <si>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</si>
  <si>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</si>
  <si>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</si>
  <si>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</si>
  <si>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</si>
  <si>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</si>
  <si>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</si>
  <si>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</si>
  <si>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</si>
  <si>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</si>
  <si>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</si>
  <si>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</si>
  <si>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</si>
  <si>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</si>
  <si>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</si>
  <si>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</si>
  <si>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</si>
  <si>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</si>
  <si>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</si>
  <si>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</si>
  <si>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</si>
  <si>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</si>
  <si>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</si>
  <si>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</si>
  <si>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</si>
  <si>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</si>
  <si>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</si>
  <si>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</si>
  <si>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</si>
  <si>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</si>
  <si>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</si>
  <si>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</si>
  <si>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</si>
  <si>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</si>
  <si>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</si>
  <si>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</si>
  <si>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</si>
  <si>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</si>
  <si>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</si>
  <si>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</si>
  <si>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</si>
  <si>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</si>
  <si>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</si>
  <si>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</si>
  <si>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</si>
  <si>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</si>
  <si>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</si>
  <si>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</si>
  <si>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</si>
  <si>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</si>
  <si>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</si>
  <si>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</si>
  <si>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</si>
  <si>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</si>
  <si>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</si>
  <si>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</si>
  <si>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</si>
  <si>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</si>
  <si>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</si>
  <si>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</si>
  <si>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</si>
  <si>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</si>
  <si>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</si>
  <si>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</si>
  <si>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</si>
  <si>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</si>
  <si>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</si>
  <si>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</si>
  <si>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</si>
  <si>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</si>
  <si>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</si>
  <si>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</si>
  <si>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</si>
  <si>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</si>
  <si>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</si>
  <si>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</si>
  <si>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</si>
  <si>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</si>
  <si>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</si>
  <si>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</si>
  <si>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</si>
  <si>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</si>
  <si>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</si>
  <si>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</si>
  <si>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</si>
  <si>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</si>
  <si>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</si>
  <si>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</si>
  <si>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</si>
  <si>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</si>
  <si>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</si>
  <si>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</si>
  <si>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</si>
  <si>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</si>
  <si>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</si>
  <si>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</si>
  <si>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</si>
  <si>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</si>
  <si>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</si>
  <si>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</si>
  <si>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</si>
  <si>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</si>
  <si>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</si>
  <si>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</si>
  <si>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</si>
  <si>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</si>
  <si>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</si>
  <si>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</si>
  <si>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</si>
  <si>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</si>
  <si>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</si>
  <si>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</si>
  <si>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</si>
  <si>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</si>
  <si>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</si>
  <si>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</si>
  <si>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</si>
  <si>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</si>
  <si>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</si>
  <si>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</si>
  <si>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</si>
  <si>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</si>
  <si>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</si>
  <si>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</si>
  <si>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</si>
  <si>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</si>
  <si>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</si>
  <si>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</si>
  <si>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</si>
  <si>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</si>
  <si>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</si>
  <si>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</si>
  <si>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</si>
  <si>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</si>
  <si>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</si>
  <si>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</si>
  <si>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</si>
  <si>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</si>
  <si>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</si>
  <si>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</si>
  <si>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</si>
  <si>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</si>
  <si>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</si>
  <si>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</si>
  <si>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</si>
  <si>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</si>
  <si>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</si>
  <si>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</si>
  <si>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</si>
  <si>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</si>
  <si>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</si>
  <si>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</si>
  <si>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</si>
  <si>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</si>
  <si>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</si>
  <si>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</si>
  <si>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</si>
  <si>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</si>
  <si>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</si>
  <si>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</si>
  <si>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</si>
  <si>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</si>
  <si>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</si>
  <si>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</si>
  <si>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</si>
  <si>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</si>
  <si>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</si>
  <si>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</si>
  <si>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</si>
  <si>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</si>
  <si>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</si>
  <si>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</si>
  <si>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</si>
  <si>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</si>
  <si>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</si>
  <si>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</si>
  <si>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</si>
  <si>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</si>
  <si>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</si>
  <si>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</si>
  <si>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</si>
  <si>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</si>
  <si>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</si>
  <si>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</si>
  <si>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</si>
  <si>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</si>
  <si>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</si>
  <si>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</si>
  <si>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</si>
  <si>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</si>
  <si>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</si>
  <si>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</si>
  <si>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</si>
  <si>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</si>
  <si>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</si>
  <si>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</si>
  <si>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</si>
  <si>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</si>
  <si>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</si>
  <si>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</si>
  <si>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</si>
  <si>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</si>
  <si>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</si>
  <si>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</si>
  <si>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</si>
  <si>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</si>
  <si>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</si>
  <si>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</si>
  <si>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</si>
  <si>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</si>
  <si>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</si>
  <si>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</si>
  <si>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</si>
  <si>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</si>
  <si>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</si>
  <si>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</si>
  <si>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</si>
  <si>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</si>
  <si>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</si>
  <si>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</si>
  <si>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</si>
  <si>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</si>
  <si>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</si>
  <si>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</si>
  <si>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</si>
  <si>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</si>
  <si>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</si>
  <si>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</si>
  <si>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</si>
  <si>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</si>
  <si>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</si>
  <si>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</si>
  <si>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</si>
  <si>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</si>
  <si>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</si>
  <si>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</si>
  <si>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</si>
  <si>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</si>
  <si>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</si>
  <si>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</si>
  <si>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</si>
  <si>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</si>
  <si>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</si>
  <si>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</si>
  <si>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</si>
  <si>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</si>
  <si>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</si>
  <si>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</si>
  <si>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</si>
  <si>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</si>
  <si>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</si>
  <si>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</si>
  <si>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</si>
  <si>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</si>
  <si>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</si>
  <si>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</si>
  <si>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</si>
  <si>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</si>
  <si>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</si>
  <si>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</si>
  <si>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</si>
  <si>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</si>
  <si>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</si>
  <si>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</si>
  <si>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</si>
  <si>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</si>
  <si>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</si>
  <si>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</si>
  <si>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</si>
  <si>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</si>
  <si>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</si>
  <si>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</si>
  <si>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</si>
  <si>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</si>
  <si>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</si>
  <si>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</si>
  <si>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</si>
  <si>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</si>
  <si>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</si>
  <si>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</si>
  <si>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</si>
  <si>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</si>
  <si>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</si>
  <si>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</si>
  <si>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</si>
  <si>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</si>
  <si>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</si>
  <si>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</si>
  <si>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</si>
  <si>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</si>
  <si>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</si>
  <si>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</si>
  <si>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</si>
  <si>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</si>
  <si>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</si>
  <si>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</si>
  <si>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</si>
  <si>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</si>
  <si>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</si>
  <si>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</si>
  <si>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</si>
  <si>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</si>
  <si>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</si>
  <si>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</si>
  <si>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</si>
  <si>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</si>
  <si>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</si>
  <si>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</si>
  <si>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</si>
  <si>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</si>
  <si>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</si>
  <si>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</si>
  <si>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</si>
  <si>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</si>
  <si>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</si>
  <si>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</si>
  <si>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</si>
  <si>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</si>
  <si>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</si>
  <si>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</si>
  <si>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</si>
  <si>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</si>
  <si>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</si>
  <si>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</si>
  <si>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</si>
  <si>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</si>
  <si>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</si>
  <si>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</si>
  <si>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</si>
  <si>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</si>
  <si>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</si>
  <si>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</si>
  <si>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</si>
  <si>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</si>
  <si>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</si>
  <si>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</si>
  <si>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</si>
  <si>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</si>
  <si>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</si>
  <si>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</si>
  <si>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</si>
  <si>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</si>
  <si>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</si>
  <si>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</si>
  <si>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</si>
  <si>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</si>
  <si>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</si>
  <si>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</si>
  <si>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</si>
  <si>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</si>
  <si>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</si>
  <si>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</si>
  <si>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</si>
  <si>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</si>
  <si>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</si>
  <si>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</si>
  <si>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</si>
  <si>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</si>
  <si>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</si>
  <si>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</si>
  <si>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</si>
  <si>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</si>
  <si>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</si>
  <si>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</si>
  <si>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</si>
  <si>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</si>
  <si>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</si>
  <si>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</si>
  <si>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</si>
  <si>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</si>
  <si>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</si>
  <si>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</si>
  <si>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</si>
  <si>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</si>
  <si>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</si>
  <si>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</si>
  <si>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</si>
  <si>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</si>
  <si>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</si>
  <si>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</si>
  <si>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</si>
  <si>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</si>
  <si>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</si>
  <si>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</si>
  <si>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</si>
  <si>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</si>
  <si>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</si>
  <si>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</si>
  <si>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</si>
  <si>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</si>
  <si>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</si>
  <si>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</si>
  <si>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</si>
  <si>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</si>
  <si>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</si>
  <si>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</si>
  <si>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</si>
  <si>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</si>
  <si>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</si>
  <si>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</si>
  <si>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</si>
  <si>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</si>
  <si>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</si>
  <si>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</si>
  <si>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</si>
  <si>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</si>
  <si>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</si>
  <si>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</si>
  <si>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</si>
  <si>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</si>
  <si>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</si>
  <si>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</si>
  <si>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</si>
  <si>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</si>
  <si>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</si>
  <si>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</si>
  <si>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</si>
  <si>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</si>
  <si>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</si>
  <si>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</si>
  <si>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</si>
  <si>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</si>
  <si>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</si>
  <si>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</si>
  <si>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</si>
  <si>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</si>
  <si>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</si>
  <si>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</si>
  <si>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</si>
  <si>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</si>
  <si>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</si>
  <si>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</si>
  <si>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</si>
  <si>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</si>
  <si>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</si>
  <si>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</si>
  <si>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</si>
  <si>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</si>
  <si>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</si>
  <si>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</si>
  <si>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</si>
  <si>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</si>
  <si>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</si>
  <si>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</si>
  <si>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</si>
  <si>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</si>
  <si>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</si>
  <si>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</si>
  <si>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</si>
  <si>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</si>
  <si>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</si>
  <si>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</si>
  <si>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</si>
  <si>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</si>
  <si>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</si>
  <si>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</si>
  <si>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</si>
  <si>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</si>
  <si>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</si>
  <si>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</si>
  <si>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</si>
  <si>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</si>
  <si>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</si>
  <si>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</si>
  <si>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</si>
  <si>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</si>
  <si>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</si>
  <si>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</si>
  <si>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</si>
  <si>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</si>
  <si>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</si>
  <si>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</si>
  <si>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</si>
  <si>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</si>
  <si>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</si>
  <si>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</si>
  <si>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</si>
  <si>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</si>
  <si>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</si>
  <si>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</si>
  <si>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</si>
  <si>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</si>
  <si>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</si>
  <si>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</si>
  <si>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</si>
  <si>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</si>
  <si>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</si>
  <si>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</si>
  <si>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</si>
  <si>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</si>
  <si>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</si>
  <si>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</si>
  <si>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</si>
  <si>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</si>
  <si>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</si>
  <si>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</si>
  <si>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</si>
  <si>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</si>
  <si>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</si>
  <si>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</si>
  <si>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</si>
  <si>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</si>
  <si>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</si>
  <si>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</si>
  <si>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</si>
  <si>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</si>
  <si>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</si>
  <si>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</si>
  <si>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</si>
  <si>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</si>
  <si>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</si>
  <si>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</si>
  <si>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</si>
  <si>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</si>
  <si>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</si>
  <si>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</si>
  <si>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</si>
  <si>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</si>
  <si>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</si>
  <si>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</si>
  <si>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</si>
  <si>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</si>
  <si>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</si>
  <si>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</si>
  <si>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</si>
  <si>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</si>
  <si>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</si>
  <si>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</si>
  <si>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</si>
  <si>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</si>
  <si>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</si>
  <si>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</si>
  <si>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</si>
  <si>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</si>
  <si>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</si>
  <si>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</si>
  <si>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</si>
  <si>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</si>
  <si>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</si>
  <si>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</si>
  <si>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</si>
  <si>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</si>
  <si>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</si>
  <si>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</si>
  <si>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</si>
  <si>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</si>
  <si>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</si>
  <si>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</si>
  <si>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</si>
  <si>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</si>
  <si>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</si>
  <si>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</si>
  <si>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</si>
  <si>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</si>
  <si>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</si>
  <si>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</si>
  <si>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</si>
  <si>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</si>
  <si>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</si>
  <si>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</si>
  <si>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</si>
  <si>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</si>
  <si>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</si>
  <si>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</si>
  <si>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</si>
  <si>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</si>
  <si>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</si>
  <si>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</si>
  <si>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</si>
  <si>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</si>
  <si>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</si>
  <si>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</si>
  <si>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</si>
  <si>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</si>
  <si>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</si>
  <si>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</si>
  <si>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</si>
  <si>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</si>
  <si>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</si>
  <si>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</si>
  <si>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</si>
  <si>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</si>
  <si>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</si>
  <si>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</si>
  <si>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</si>
  <si>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</si>
  <si>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</si>
  <si>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</si>
  <si>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</si>
  <si>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</si>
  <si>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</si>
  <si>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</si>
  <si>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</si>
  <si>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</si>
  <si>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</si>
  <si>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</si>
  <si>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</si>
  <si>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</si>
  <si>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</si>
  <si>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</si>
  <si>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</si>
  <si>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</si>
  <si>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</si>
  <si>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</si>
  <si>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</si>
  <si>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</si>
  <si>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</si>
  <si>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</si>
  <si>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</si>
  <si>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</si>
  <si>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</si>
  <si>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</si>
  <si>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</si>
  <si>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</si>
  <si>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</si>
  <si>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</si>
  <si>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</si>
  <si>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</si>
  <si>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</si>
  <si>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</si>
  <si>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</si>
  <si>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</si>
  <si>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</si>
  <si>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</si>
  <si>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</si>
  <si>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</si>
  <si>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</si>
  <si>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</si>
  <si>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</si>
  <si>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</si>
  <si>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</si>
  <si>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</si>
  <si>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</si>
  <si>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</si>
  <si>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</si>
  <si>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</si>
  <si>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</si>
  <si>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</si>
  <si>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</si>
  <si>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</si>
  <si>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</si>
  <si>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</si>
  <si>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</si>
  <si>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</si>
  <si>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</si>
  <si>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</si>
  <si>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</si>
  <si>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</si>
  <si>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</si>
  <si>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</si>
  <si>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</si>
  <si>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</si>
  <si>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</si>
  <si>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</si>
  <si>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</si>
  <si>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</si>
  <si>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</si>
  <si>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</si>
  <si>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</si>
  <si>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</si>
  <si>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</si>
  <si>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</si>
  <si>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</si>
  <si>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</si>
  <si>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</si>
  <si>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</si>
  <si>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</si>
  <si>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</si>
  <si>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</si>
  <si>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</si>
  <si>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</si>
  <si>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</si>
  <si>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</si>
  <si>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</si>
  <si>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</si>
  <si>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</si>
  <si>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</si>
  <si>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</si>
  <si>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</si>
  <si>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</si>
  <si>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</si>
  <si>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</si>
  <si>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</si>
  <si>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</si>
  <si>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</si>
  <si>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</si>
  <si>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</si>
  <si>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</si>
  <si>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</si>
  <si>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</si>
  <si>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</si>
  <si>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</si>
  <si>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</si>
  <si>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</si>
  <si>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</si>
  <si>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</si>
  <si>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</si>
  <si>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</si>
  <si>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</si>
  <si>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</si>
  <si>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</si>
  <si>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</si>
  <si>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</si>
  <si>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</si>
  <si>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</si>
  <si>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</si>
  <si>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</si>
  <si>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</si>
  <si>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</si>
  <si>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</si>
  <si>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</si>
  <si>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</si>
  <si>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</si>
  <si>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</si>
  <si>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</si>
  <si>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</si>
  <si>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</si>
  <si>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</si>
  <si>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</si>
  <si>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</si>
  <si>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</si>
  <si>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</si>
  <si>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</si>
  <si>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</si>
  <si>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</si>
  <si>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</si>
  <si>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</si>
  <si>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</si>
  <si>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</si>
  <si>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</si>
  <si>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</si>
  <si>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</si>
  <si>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</si>
  <si>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</si>
  <si>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</si>
  <si>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</si>
  <si>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</si>
  <si>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</si>
  <si>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</si>
  <si>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</si>
  <si>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</si>
  <si>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</si>
  <si>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</si>
  <si>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</si>
  <si>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</si>
  <si>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</si>
  <si>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</si>
  <si>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</si>
  <si>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</si>
  <si>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</si>
  <si>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</si>
  <si>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</si>
  <si>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</si>
  <si>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</si>
  <si>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</si>
  <si>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</si>
  <si>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</si>
  <si>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</si>
  <si>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</si>
  <si>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</si>
  <si>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</si>
  <si>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</si>
  <si>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</si>
  <si>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</si>
  <si>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</si>
  <si>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</si>
  <si>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</si>
  <si>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</si>
  <si>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</si>
  <si>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</si>
  <si>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</si>
  <si>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</si>
  <si>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</si>
  <si>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</si>
  <si>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</si>
  <si>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</si>
  <si>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</si>
  <si>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</si>
  <si>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</si>
  <si>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</si>
  <si>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</si>
  <si>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</si>
  <si>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</si>
  <si>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</si>
  <si>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</si>
  <si>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</si>
  <si>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</si>
  <si>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</si>
  <si>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</si>
  <si>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</si>
  <si>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</si>
  <si>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</si>
  <si>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</si>
  <si>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</si>
  <si>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</si>
  <si>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</si>
  <si>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</si>
  <si>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</si>
  <si>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</si>
  <si>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</si>
  <si>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</si>
  <si>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</si>
  <si>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</si>
  <si>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</si>
  <si>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</si>
  <si>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</si>
  <si>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</si>
  <si>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</si>
  <si>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</si>
  <si>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</si>
  <si>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</si>
  <si>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</si>
  <si>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</si>
  <si>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</si>
  <si>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</si>
  <si>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</si>
  <si>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</si>
  <si>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</si>
  <si>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</si>
  <si>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</si>
  <si>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</si>
  <si>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</si>
  <si>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</si>
  <si>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</si>
  <si>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</si>
  <si>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</si>
  <si>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</si>
  <si>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</si>
  <si>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</si>
  <si>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</si>
  <si>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</si>
  <si>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</si>
  <si>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</si>
  <si>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</si>
  <si>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</si>
  <si>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</si>
  <si>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</si>
  <si>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</si>
  <si>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</si>
  <si>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</si>
  <si>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</si>
  <si>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</si>
  <si>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</si>
  <si>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</si>
  <si>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</si>
  <si>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</si>
  <si>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</si>
  <si>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</si>
  <si>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</si>
  <si>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</si>
  <si>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</si>
  <si>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</si>
  <si>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</si>
  <si>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</si>
  <si>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</si>
  <si>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</si>
  <si>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</si>
  <si>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</si>
  <si>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</si>
  <si>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</si>
  <si>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</si>
  <si>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</si>
  <si>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</si>
  <si>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</si>
  <si>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</si>
  <si>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</si>
  <si>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</si>
  <si>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</si>
  <si>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</si>
  <si>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</si>
  <si>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</si>
  <si>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</si>
  <si>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</si>
  <si>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</si>
  <si>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</si>
  <si>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</si>
  <si>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</si>
  <si>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</si>
  <si>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</si>
  <si>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</si>
  <si>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</si>
  <si>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</si>
  <si>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</si>
  <si>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</si>
  <si>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</si>
  <si>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</si>
  <si>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</si>
  <si>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</si>
  <si>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</si>
  <si>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</si>
  <si>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</si>
  <si>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</si>
  <si>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</si>
  <si>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</si>
  <si>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</si>
  <si>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</si>
  <si>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</si>
  <si>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</si>
  <si>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</si>
  <si>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</si>
  <si>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</si>
  <si>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</si>
  <si>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</si>
  <si>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</si>
  <si>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</si>
  <si>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</si>
  <si>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</si>
  <si>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</si>
  <si>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</si>
  <si>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</si>
  <si>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</si>
  <si>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</si>
  <si>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</si>
  <si>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</si>
  <si>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</si>
  <si>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</si>
  <si>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</si>
  <si>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</si>
  <si>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</si>
  <si>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</si>
  <si>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</si>
  <si>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</si>
  <si>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</si>
  <si>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</si>
  <si>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</si>
  <si>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</si>
  <si>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</si>
  <si>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</si>
  <si>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</si>
  <si>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</si>
  <si>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</si>
  <si>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</si>
  <si>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</si>
  <si>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</si>
  <si>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</si>
  <si>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</si>
  <si>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</si>
  <si>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</si>
  <si>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</si>
  <si>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</si>
  <si>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</si>
  <si>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</si>
  <si>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</si>
  <si>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</si>
  <si>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</si>
  <si>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</si>
  <si>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</si>
  <si>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</si>
  <si>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</si>
  <si>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</si>
  <si>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</si>
  <si>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</si>
  <si>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</si>
  <si>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</si>
  <si>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</si>
  <si>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</si>
  <si>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</si>
  <si>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</si>
  <si>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</si>
  <si>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</si>
  <si>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</si>
  <si>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</si>
  <si>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</si>
  <si>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</si>
  <si>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</si>
  <si>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</si>
  <si>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</si>
  <si>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</si>
  <si>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</si>
  <si>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</si>
  <si>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</si>
  <si>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</si>
  <si>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</si>
  <si>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</si>
  <si>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</si>
  <si>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</si>
  <si>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</si>
  <si>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</si>
  <si>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</si>
  <si>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</si>
  <si>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</si>
  <si>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</si>
  <si>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</si>
  <si>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</si>
  <si>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</si>
  <si>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</si>
  <si>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</si>
  <si>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</si>
  <si>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</si>
  <si>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</si>
  <si>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</si>
  <si>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</si>
  <si>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</si>
  <si>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</si>
  <si>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</si>
  <si>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</si>
  <si>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</si>
  <si>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</si>
  <si>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</si>
  <si>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</si>
  <si>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</si>
  <si>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</si>
  <si>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</si>
  <si>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</si>
  <si>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</si>
  <si>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</si>
  <si>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</si>
  <si>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</si>
  <si>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</si>
  <si>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</si>
  <si>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</si>
  <si>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</si>
  <si>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</si>
  <si>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</si>
  <si>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</si>
  <si>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</si>
  <si>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</si>
  <si>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</si>
  <si>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</si>
  <si>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</si>
  <si>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</si>
  <si>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</si>
  <si>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</si>
  <si>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</si>
  <si>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</si>
  <si>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</si>
  <si>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</si>
  <si>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</si>
  <si>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</si>
  <si>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</si>
  <si>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</si>
  <si>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</si>
  <si>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</si>
  <si>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</si>
  <si>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</si>
  <si>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</si>
  <si>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</si>
  <si>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</si>
  <si>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</si>
  <si>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</si>
  <si>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</si>
  <si>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</si>
  <si>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</si>
  <si>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</si>
  <si>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</si>
  <si>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</si>
  <si>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</si>
  <si>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</si>
  <si>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</si>
  <si>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</si>
  <si>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</si>
  <si>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</si>
  <si>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</si>
  <si>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</si>
  <si>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</si>
  <si>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</si>
  <si>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</si>
  <si>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</si>
  <si>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</si>
  <si>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</si>
  <si>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</si>
  <si>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</si>
  <si>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</si>
  <si>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</si>
  <si>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</si>
  <si>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</si>
  <si>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</si>
  <si>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</si>
  <si>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</si>
  <si>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</si>
  <si>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</si>
  <si>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</si>
  <si>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</si>
  <si>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</si>
  <si>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</si>
  <si>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</si>
  <si>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</si>
  <si>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</si>
  <si>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</si>
  <si>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</si>
  <si>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</si>
  <si>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</si>
  <si>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</si>
  <si>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</si>
  <si>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</si>
  <si>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</si>
  <si>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</si>
  <si>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</si>
  <si>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</si>
  <si>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</si>
  <si>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</si>
  <si>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</si>
  <si>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</si>
  <si>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</si>
  <si>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</si>
  <si>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</si>
  <si>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</si>
  <si>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</si>
  <si>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</si>
  <si>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</si>
  <si>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</si>
  <si>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</si>
  <si>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</si>
  <si>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</si>
  <si>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</si>
  <si>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</si>
  <si>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</si>
  <si>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</si>
  <si>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</si>
  <si>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</si>
  <si>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</si>
  <si>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</si>
  <si>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</si>
  <si>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</si>
  <si>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</si>
  <si>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</si>
  <si>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</si>
  <si>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</si>
  <si>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</si>
  <si>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</si>
  <si>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</si>
  <si>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</si>
  <si>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</si>
  <si>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</si>
  <si>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</si>
  <si>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</si>
  <si>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</si>
  <si>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</si>
  <si>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</si>
  <si>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</si>
  <si>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</si>
  <si>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</si>
  <si>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</si>
  <si>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</si>
  <si>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</si>
  <si>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</si>
  <si>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</si>
  <si>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</si>
  <si>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</si>
  <si>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</si>
  <si>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</si>
  <si>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</si>
  <si>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</si>
  <si>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</si>
  <si>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</si>
  <si>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</si>
  <si>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</si>
  <si>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</si>
  <si>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</si>
  <si>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</si>
  <si>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</si>
  <si>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</si>
  <si>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</si>
  <si>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</si>
  <si>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</si>
  <si>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</si>
  <si>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</si>
  <si>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</si>
  <si>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</si>
  <si>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</si>
  <si>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</si>
  <si>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</si>
  <si>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</si>
  <si>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</si>
  <si>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</si>
  <si>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</si>
  <si>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</si>
  <si>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</si>
  <si>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</si>
  <si>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</si>
  <si>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</si>
  <si>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</si>
  <si>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</si>
  <si>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</si>
  <si>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</si>
  <si>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</si>
  <si>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</si>
  <si>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</si>
  <si>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</si>
  <si>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</si>
  <si>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</si>
  <si>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</si>
  <si>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</si>
  <si>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</si>
  <si>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</si>
  <si>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</si>
  <si>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</si>
  <si>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</si>
  <si>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</si>
  <si>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</si>
  <si>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</si>
  <si>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</si>
  <si>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</si>
  <si>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</si>
  <si>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</si>
  <si>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</si>
  <si>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</si>
  <si>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</si>
  <si>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</si>
  <si>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</si>
  <si>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</si>
  <si>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</si>
  <si>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</si>
  <si>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</si>
  <si>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</si>
  <si>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</si>
  <si>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</si>
  <si>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</si>
  <si>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</si>
  <si>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</si>
  <si>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</si>
  <si>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</si>
  <si>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</si>
  <si>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</si>
  <si>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</si>
  <si>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</si>
  <si>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</si>
  <si>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</si>
  <si>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</si>
  <si>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</si>
  <si>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</si>
  <si>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</si>
  <si>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</si>
  <si>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</si>
  <si>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</si>
  <si>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</si>
  <si>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</si>
  <si>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</si>
  <si>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</si>
  <si>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</si>
  <si>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</si>
  <si>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</si>
  <si>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</si>
  <si>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</si>
  <si>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</si>
  <si>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</si>
  <si>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</si>
  <si>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</si>
  <si>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</si>
  <si>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</si>
  <si>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</si>
  <si>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</si>
  <si>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</si>
  <si>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</si>
  <si>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</si>
  <si>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</si>
  <si>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</si>
  <si>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</si>
  <si>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</si>
  <si>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</si>
  <si>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</si>
  <si>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</si>
  <si>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</si>
  <si>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</si>
  <si>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</si>
  <si>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</si>
  <si>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</si>
  <si>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</si>
  <si>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</si>
  <si>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</si>
  <si>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</si>
  <si>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</si>
  <si>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</si>
  <si>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</si>
  <si>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</si>
  <si>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</si>
  <si>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</si>
  <si>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</si>
  <si>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</si>
  <si>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</si>
  <si>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</si>
  <si>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</si>
  <si>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</si>
  <si>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</si>
  <si>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</si>
  <si>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</si>
  <si>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</si>
  <si>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</si>
  <si>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</si>
  <si>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</si>
  <si>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</si>
  <si>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</si>
  <si>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</si>
  <si>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</si>
  <si>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</si>
  <si>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</si>
  <si>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</si>
  <si>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</si>
  <si>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</si>
  <si>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</si>
  <si>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</si>
  <si>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</si>
  <si>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</si>
  <si>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</si>
  <si>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</si>
  <si>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</si>
  <si>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</si>
  <si>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</si>
  <si>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</si>
  <si>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</si>
  <si>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</si>
  <si>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</si>
  <si>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</si>
  <si>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</si>
  <si>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</si>
  <si>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</si>
  <si>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</si>
  <si>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</si>
  <si>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</si>
  <si>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</si>
  <si>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</si>
  <si>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</si>
  <si>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</si>
  <si>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</si>
  <si>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</si>
  <si>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</si>
  <si>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</si>
  <si>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</si>
  <si>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</si>
  <si>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</si>
  <si>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</si>
  <si>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</si>
  <si>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</si>
  <si>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</si>
  <si>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</si>
  <si>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</si>
  <si>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</si>
  <si>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</si>
  <si>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</si>
  <si>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</si>
  <si>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</si>
  <si>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</si>
  <si>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</si>
  <si>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</si>
  <si>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</si>
  <si>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</si>
  <si>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</si>
  <si>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</si>
  <si>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</si>
  <si>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</si>
  <si>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</si>
  <si>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</si>
  <si>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</si>
  <si>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</si>
  <si>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</si>
  <si>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</si>
  <si>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</si>
  <si>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</si>
  <si>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</si>
  <si>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</si>
  <si>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</si>
  <si>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</si>
  <si>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</si>
  <si>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</si>
  <si>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</si>
  <si>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</si>
  <si>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</si>
  <si>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</si>
  <si>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</si>
  <si>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</si>
  <si>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</si>
  <si>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</si>
  <si>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</si>
  <si>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</si>
  <si>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</si>
  <si>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</si>
  <si>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</si>
  <si>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</si>
  <si>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</si>
  <si>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</si>
  <si>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</si>
  <si>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</si>
  <si>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</si>
  <si>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</si>
  <si>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</si>
  <si>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</si>
  <si>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</si>
  <si>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</si>
  <si>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</si>
  <si>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</si>
  <si>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</si>
  <si>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</si>
  <si>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</si>
  <si>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</si>
  <si>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</si>
  <si>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</si>
  <si>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</si>
  <si>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</si>
  <si>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</si>
  <si>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</si>
  <si>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</si>
  <si>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</si>
  <si>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</si>
  <si>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</si>
  <si>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</si>
  <si>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</si>
  <si>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</si>
  <si>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</si>
  <si>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</si>
  <si>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</si>
  <si>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</si>
  <si>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</si>
  <si>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</si>
  <si>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</si>
  <si>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</si>
  <si>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</si>
  <si>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</si>
  <si>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</si>
  <si>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</si>
  <si>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</si>
  <si>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</si>
  <si>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</si>
  <si>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</si>
  <si>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</si>
  <si>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</si>
  <si>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</si>
  <si>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</si>
  <si>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</si>
  <si>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</si>
  <si>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</si>
  <si>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</si>
  <si>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</si>
  <si>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</si>
  <si>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</si>
  <si>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</si>
  <si>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</si>
  <si>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</si>
  <si>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</si>
  <si>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</si>
  <si>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</si>
  <si>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</si>
  <si>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</si>
  <si>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</si>
  <si>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</si>
  <si>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</si>
  <si>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</si>
  <si>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</si>
  <si>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</si>
  <si>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</si>
  <si>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</si>
  <si>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</si>
  <si>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</si>
  <si>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</si>
  <si>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</si>
  <si>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</si>
  <si>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</si>
  <si>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</si>
  <si>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</si>
  <si>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</si>
  <si>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</si>
  <si>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</si>
  <si>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</si>
  <si>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</si>
  <si>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</si>
  <si>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</si>
  <si>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</si>
  <si>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</si>
  <si>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</si>
  <si>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</si>
  <si>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</si>
  <si>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</si>
  <si>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</si>
  <si>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</si>
  <si>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</si>
  <si>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</si>
  <si>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</si>
  <si>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</si>
  <si>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</si>
  <si>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</si>
  <si>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</si>
  <si>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</si>
  <si>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</si>
  <si>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</si>
  <si>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</si>
  <si>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</si>
  <si>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</si>
  <si>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</si>
  <si>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</si>
  <si>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</si>
  <si>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</si>
  <si>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</si>
  <si>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</si>
  <si>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</si>
  <si>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</si>
  <si>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</si>
  <si>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</si>
  <si>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</si>
  <si>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</si>
  <si>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</si>
  <si>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</si>
  <si>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</si>
  <si>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</si>
  <si>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</si>
  <si>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</si>
  <si>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</si>
  <si>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</si>
  <si>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</si>
  <si>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</si>
  <si>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</si>
  <si>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</si>
  <si>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</si>
  <si>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</si>
  <si>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</si>
  <si>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</si>
  <si>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</si>
  <si>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</si>
  <si>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</si>
  <si>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</si>
  <si>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</si>
  <si>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</si>
  <si>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</si>
  <si>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</si>
  <si>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</si>
  <si>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</si>
  <si>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</si>
  <si>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</si>
  <si>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</si>
  <si>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</si>
  <si>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</si>
  <si>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</si>
  <si>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</si>
  <si>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</si>
  <si>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</si>
  <si>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</si>
  <si>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</si>
  <si>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</si>
  <si>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</si>
  <si>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</si>
  <si>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</si>
  <si>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</si>
  <si>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</si>
  <si>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</si>
  <si>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</si>
  <si>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</si>
  <si>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</si>
  <si>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</si>
  <si>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</si>
  <si>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</si>
  <si>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</si>
  <si>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</si>
  <si>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</si>
  <si>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</si>
  <si>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</si>
  <si>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</si>
  <si>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</si>
  <si>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</si>
  <si>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</si>
  <si>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</si>
  <si>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</si>
  <si>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</si>
  <si>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</si>
  <si>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</si>
  <si>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</si>
  <si>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</si>
  <si>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</si>
  <si>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</si>
  <si>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</si>
  <si>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</si>
  <si>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</si>
  <si>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</si>
  <si>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</si>
  <si>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</si>
  <si>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</si>
  <si>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</si>
  <si>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</si>
  <si>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</si>
  <si>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</si>
  <si>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</si>
  <si>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</si>
  <si>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</si>
  <si>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</si>
  <si>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</si>
  <si>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</si>
  <si>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</si>
  <si>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</si>
  <si>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</si>
  <si>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</si>
  <si>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</si>
  <si>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</si>
  <si>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</si>
  <si>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</si>
  <si>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</si>
  <si>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</si>
  <si>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</si>
  <si>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</si>
  <si>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</si>
  <si>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</si>
  <si>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</si>
  <si>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</si>
  <si>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</si>
  <si>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</si>
  <si>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</si>
  <si>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</si>
  <si>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</si>
  <si>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</si>
  <si>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</si>
  <si>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</si>
  <si>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</si>
  <si>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</si>
  <si>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</si>
  <si>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</si>
  <si>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</si>
  <si>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</si>
  <si>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</si>
  <si>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</si>
  <si>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</si>
  <si>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</si>
  <si>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</si>
  <si>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</si>
  <si>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</si>
  <si>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</si>
  <si>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</si>
  <si>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</si>
  <si>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</si>
  <si>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</si>
  <si>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</si>
  <si>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</si>
  <si>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</si>
  <si>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</si>
  <si>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</si>
  <si>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</si>
  <si>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</si>
  <si>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</si>
  <si>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</si>
  <si>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</si>
  <si>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</si>
  <si>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</si>
  <si>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</si>
  <si>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</si>
  <si>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</si>
  <si>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</si>
  <si>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</si>
  <si>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</si>
  <si>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</si>
  <si>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</si>
  <si>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</si>
  <si>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</si>
  <si>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</si>
  <si>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</si>
  <si>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</si>
  <si>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</si>
  <si>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</si>
  <si>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</si>
  <si>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</si>
  <si>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</si>
  <si>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</si>
  <si>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</si>
  <si>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</si>
  <si>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</si>
  <si>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</si>
  <si>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</si>
  <si>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</si>
  <si>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</si>
  <si>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</si>
  <si>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</si>
  <si>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</si>
  <si>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</si>
  <si>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</si>
  <si>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</si>
  <si>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</si>
  <si>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</si>
  <si>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</si>
  <si>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</si>
  <si>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</si>
  <si>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</si>
  <si>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</si>
  <si>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</si>
  <si>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</si>
  <si>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</si>
  <si>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</si>
  <si>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</si>
  <si>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</si>
  <si>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</si>
  <si>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</si>
  <si>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</si>
  <si>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</si>
  <si>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</si>
  <si>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</si>
  <si>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</si>
  <si>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</si>
  <si>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</si>
  <si>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</si>
  <si>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</si>
  <si>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</si>
  <si>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</si>
  <si>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</si>
  <si>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</si>
  <si>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</si>
  <si>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</si>
  <si>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</si>
  <si>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</si>
  <si>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</si>
  <si>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</si>
  <si>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</si>
  <si>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</si>
  <si>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</si>
  <si>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</si>
  <si>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</si>
  <si>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</si>
  <si>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</si>
  <si>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</si>
  <si>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</si>
  <si>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</si>
  <si>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</si>
  <si>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</si>
  <si>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</si>
  <si>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</si>
  <si>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</si>
  <si>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</si>
  <si>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</si>
  <si>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</si>
  <si>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</si>
  <si>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</si>
  <si>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</si>
  <si>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</si>
  <si>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</si>
  <si>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</si>
  <si>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</si>
  <si>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</si>
  <si>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</si>
  <si>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</si>
  <si>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</si>
  <si>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</si>
  <si>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</si>
  <si>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</si>
  <si>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</si>
  <si>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</si>
  <si>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</si>
  <si>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</si>
  <si>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</si>
  <si>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</si>
  <si>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</si>
  <si>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</si>
  <si>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</si>
  <si>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</si>
  <si>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</si>
  <si>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</si>
  <si>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</si>
  <si>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</si>
  <si>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</si>
  <si>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</si>
  <si>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</si>
  <si>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</si>
  <si>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</si>
  <si>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</si>
  <si>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</si>
  <si>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</si>
  <si>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</si>
  <si>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</si>
  <si>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</si>
  <si>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</si>
  <si>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</si>
  <si>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</si>
  <si>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</si>
  <si>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</si>
  <si>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</si>
  <si>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</si>
  <si>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</si>
  <si>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</si>
  <si>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</si>
  <si>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</si>
  <si>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</si>
  <si>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</si>
  <si>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</si>
  <si>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</si>
  <si>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</si>
  <si>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</si>
  <si>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</si>
  <si>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</si>
  <si>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</si>
  <si>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</si>
  <si>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</si>
  <si>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</si>
  <si>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</si>
  <si>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</si>
  <si>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</si>
  <si>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</si>
  <si>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</si>
  <si>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</si>
  <si>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</si>
  <si>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</si>
  <si>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</si>
  <si>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</si>
  <si>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</si>
  <si>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</si>
  <si>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</si>
  <si>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</si>
  <si>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</si>
  <si>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</si>
  <si>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</si>
  <si>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</si>
  <si>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</si>
  <si>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</si>
  <si>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</si>
  <si>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</si>
  <si>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</si>
  <si>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</si>
  <si>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</si>
  <si>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</si>
  <si>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</si>
  <si>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</si>
  <si>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</si>
  <si>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</si>
  <si>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</si>
  <si>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</si>
  <si>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</si>
  <si>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</si>
  <si>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</si>
  <si>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</si>
  <si>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</si>
  <si>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</si>
  <si>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</si>
  <si>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</si>
  <si>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</si>
  <si>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</si>
  <si>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</si>
  <si>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</si>
  <si>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</si>
  <si>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</si>
  <si>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</si>
  <si>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</si>
  <si>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</si>
  <si>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</si>
  <si>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</si>
  <si>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</si>
  <si>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</si>
  <si>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</si>
  <si>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</si>
  <si>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</si>
  <si>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</si>
  <si>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</si>
  <si>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</si>
  <si>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</si>
  <si>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</si>
  <si>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</si>
  <si>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</si>
  <si>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</si>
  <si>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</si>
  <si>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</si>
  <si>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</si>
  <si>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</si>
  <si>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</si>
  <si>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</si>
  <si>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</si>
  <si>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</si>
  <si>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</si>
  <si>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</si>
  <si>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</si>
  <si>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</si>
  <si>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</si>
  <si>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</si>
  <si>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</si>
  <si>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</si>
  <si>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</si>
  <si>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</si>
  <si>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</si>
  <si>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</si>
  <si>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</si>
  <si>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</si>
  <si>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</si>
  <si>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</si>
  <si>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</si>
  <si>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</si>
  <si>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</si>
  <si>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</si>
  <si>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</si>
  <si>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</si>
  <si>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</si>
  <si>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</si>
  <si>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</si>
  <si>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</si>
  <si>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</si>
  <si>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</si>
  <si>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</si>
  <si>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</si>
  <si>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</si>
  <si>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</si>
  <si>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</si>
  <si>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</si>
  <si>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</si>
  <si>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</si>
  <si>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</si>
  <si>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</si>
  <si>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</si>
  <si>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</si>
  <si>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</si>
  <si>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</si>
  <si>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</si>
  <si>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</si>
  <si>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</si>
  <si>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</si>
  <si>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</si>
  <si>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</si>
  <si>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</si>
  <si>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</si>
  <si>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</si>
  <si>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</si>
  <si>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</si>
  <si>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</si>
  <si>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</si>
  <si>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</si>
  <si>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</si>
  <si>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</si>
  <si>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</si>
  <si>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</si>
  <si>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</si>
  <si>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</si>
  <si>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</si>
  <si>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</si>
  <si>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</si>
  <si>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</si>
  <si>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</si>
  <si>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</si>
  <si>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</si>
  <si>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</si>
  <si>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</si>
  <si>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</si>
  <si>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</si>
  <si>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</si>
  <si>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</si>
  <si>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</si>
  <si>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</si>
  <si>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</si>
  <si>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</si>
  <si>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</si>
  <si>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</si>
  <si>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</si>
  <si>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</si>
  <si>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</si>
  <si>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</si>
  <si>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</si>
  <si>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</si>
  <si>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</si>
  <si>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</si>
  <si>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</si>
  <si>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</si>
  <si>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</si>
  <si>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</si>
  <si>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</si>
  <si>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</si>
  <si>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</si>
  <si>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</si>
  <si>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</si>
  <si>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</si>
  <si>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</si>
  <si>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</si>
  <si>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</si>
  <si>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</si>
  <si>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</si>
  <si>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</si>
  <si>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</si>
  <si>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</si>
  <si>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</si>
  <si>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</si>
  <si>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</si>
  <si>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</si>
  <si>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</si>
  <si>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</si>
  <si>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</si>
  <si>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</si>
  <si>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</si>
  <si>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</si>
  <si>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</si>
  <si>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</si>
  <si>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</si>
  <si>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</si>
  <si>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</si>
  <si>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</si>
  <si>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</si>
  <si>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</si>
  <si>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</si>
  <si>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</si>
  <si>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</si>
  <si>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</si>
  <si>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</si>
  <si>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</si>
  <si>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</si>
  <si>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</si>
  <si>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</si>
  <si>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</si>
  <si>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</si>
  <si>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</si>
  <si>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</si>
  <si>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</si>
  <si>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</si>
  <si>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</si>
  <si>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</si>
  <si>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</si>
  <si>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</si>
  <si>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</si>
  <si>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</si>
  <si>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</si>
  <si>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</si>
  <si>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</si>
  <si>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</si>
  <si>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</si>
  <si>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</si>
  <si>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</si>
  <si>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</si>
  <si>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</si>
  <si>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</si>
  <si>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</si>
  <si>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</si>
  <si>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</si>
  <si>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</si>
  <si>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</si>
  <si>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</si>
  <si>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</si>
  <si>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</si>
  <si>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</si>
  <si>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</si>
  <si>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</si>
  <si>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</si>
  <si>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</si>
  <si>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</si>
  <si>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</si>
  <si>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</si>
  <si>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</si>
  <si>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</si>
  <si>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</si>
  <si>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</si>
  <si>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</si>
  <si>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</si>
  <si>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</si>
  <si>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</si>
  <si>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</si>
  <si>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</si>
  <si>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</si>
  <si>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</si>
  <si>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</si>
  <si>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</si>
  <si>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</si>
  <si>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</si>
  <si>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</si>
  <si>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</si>
  <si>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</si>
  <si>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</si>
  <si>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</si>
  <si>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</si>
  <si>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</si>
  <si>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</si>
  <si>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</si>
  <si>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</si>
  <si>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</si>
  <si>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</si>
  <si>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</si>
  <si>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</si>
  <si>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</si>
  <si>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</si>
  <si>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</si>
  <si>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</si>
  <si>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</si>
  <si>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</si>
  <si>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</si>
  <si>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</si>
  <si>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</si>
  <si>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</si>
  <si>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</si>
  <si>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</si>
  <si>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</si>
  <si>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</si>
  <si>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</si>
  <si>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</si>
  <si>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</si>
  <si>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</si>
  <si>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</si>
  <si>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</si>
  <si>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</si>
  <si>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</si>
  <si>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</si>
  <si>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</si>
  <si>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</si>
  <si>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</si>
  <si>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</si>
  <si>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</si>
  <si>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</si>
  <si>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</si>
  <si>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</si>
  <si>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</si>
  <si>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</si>
  <si>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</si>
  <si>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</si>
  <si>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</si>
  <si>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</si>
  <si>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</si>
  <si>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</si>
  <si>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</si>
  <si>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</si>
  <si>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</si>
  <si>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</si>
  <si>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</si>
  <si>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</si>
  <si>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</si>
  <si>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</si>
  <si>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</si>
  <si>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</si>
  <si>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</si>
  <si>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</si>
  <si>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</si>
  <si>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</si>
  <si>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</si>
  <si>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</si>
  <si>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</si>
  <si>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</si>
  <si>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</si>
  <si>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</si>
  <si>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</si>
  <si>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</si>
  <si>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</si>
  <si>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</si>
  <si>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</si>
  <si>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</si>
  <si>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</si>
  <si>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</si>
  <si>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</si>
  <si>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</si>
  <si>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</si>
  <si>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</si>
  <si>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</si>
  <si>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</si>
  <si>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</si>
  <si>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</si>
  <si>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</si>
  <si>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</si>
  <si>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</si>
  <si>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</si>
  <si>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</si>
  <si>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</si>
  <si>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</si>
  <si>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</si>
  <si>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</si>
  <si>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</si>
  <si>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</si>
  <si>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</si>
  <si>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</si>
  <si>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</si>
  <si>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</si>
  <si>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</si>
  <si>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</si>
  <si>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</si>
  <si>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</si>
  <si>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</si>
  <si>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</si>
  <si>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</si>
  <si>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</si>
  <si>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</si>
  <si>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</si>
  <si>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</si>
  <si>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</si>
  <si>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</si>
  <si>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</si>
  <si>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</si>
  <si>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</si>
  <si>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</si>
  <si>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</si>
  <si>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</si>
  <si>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</si>
  <si>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</si>
  <si>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</si>
  <si>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</si>
  <si>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</si>
  <si>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</si>
  <si>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</si>
  <si>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</si>
  <si>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</si>
  <si>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</si>
  <si>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</si>
  <si>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</si>
  <si>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</si>
  <si>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</si>
  <si>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</si>
  <si>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</si>
  <si>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</si>
  <si>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</si>
  <si>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</si>
  <si>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</si>
  <si>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</si>
  <si>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</si>
  <si>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</si>
  <si>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</si>
  <si>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</si>
  <si>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</si>
  <si>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</si>
  <si>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</si>
  <si>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</si>
  <si>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</si>
  <si>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</si>
  <si>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</si>
  <si>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</si>
  <si>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</si>
  <si>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</si>
  <si>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</si>
  <si>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</si>
  <si>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</si>
  <si>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</si>
  <si>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</si>
  <si>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</si>
  <si>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</si>
  <si>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</si>
  <si>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</si>
  <si>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</si>
  <si>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</si>
  <si>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</si>
  <si>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</si>
  <si>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</si>
  <si>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</si>
  <si>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</si>
  <si>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</si>
  <si>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</si>
  <si>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</si>
  <si>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</si>
  <si>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</si>
  <si>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</si>
  <si>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</si>
  <si>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</si>
  <si>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</si>
  <si>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</si>
  <si>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</si>
  <si>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</si>
  <si>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</si>
  <si>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</si>
  <si>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</si>
  <si>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</si>
  <si>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</si>
  <si>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</si>
  <si>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</si>
  <si>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</si>
  <si>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</si>
  <si>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</si>
  <si>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</si>
  <si>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</si>
  <si>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</si>
  <si>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</si>
  <si>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</si>
  <si>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</si>
  <si>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</si>
  <si>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</si>
  <si>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</si>
  <si>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</si>
  <si>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</si>
  <si>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</si>
  <si>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</si>
  <si>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</si>
  <si>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</si>
  <si>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</si>
  <si>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</si>
  <si>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</si>
  <si>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</si>
  <si>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</si>
  <si>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</si>
  <si>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</si>
  <si>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</si>
  <si>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</si>
  <si>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</si>
  <si>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</si>
  <si>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</si>
  <si>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</si>
  <si>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</si>
  <si>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</si>
  <si>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</si>
  <si>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</si>
  <si>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</si>
  <si>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</si>
  <si>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</si>
  <si>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</si>
  <si>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</si>
  <si>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</si>
  <si>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</si>
  <si>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</si>
  <si>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</si>
  <si>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</si>
  <si>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</si>
  <si>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</si>
  <si>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</si>
  <si>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</si>
  <si>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</si>
  <si>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</si>
  <si>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</si>
  <si>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</si>
  <si>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</si>
  <si>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</si>
  <si>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</si>
  <si>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</si>
  <si>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</si>
  <si>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</si>
  <si>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</si>
  <si>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</si>
  <si>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</si>
  <si>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</si>
  <si>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</si>
  <si>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</si>
  <si>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</si>
  <si>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</si>
  <si>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</si>
  <si>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</si>
  <si>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</si>
  <si>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</si>
  <si>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</si>
  <si>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</si>
  <si>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</si>
  <si>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</si>
  <si>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</si>
  <si>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</si>
  <si>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</si>
  <si>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</si>
  <si>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</si>
  <si>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</si>
  <si>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</si>
  <si>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</si>
  <si>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</si>
  <si>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</si>
  <si>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</si>
  <si>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</si>
  <si>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</si>
  <si>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</si>
  <si>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</si>
  <si>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</si>
  <si>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</si>
  <si>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</si>
  <si>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</si>
  <si>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</si>
  <si>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</si>
  <si>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</si>
  <si>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</si>
  <si>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</si>
  <si>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</si>
  <si>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</si>
  <si>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</si>
  <si>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</si>
  <si>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</si>
  <si>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</si>
  <si>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</si>
  <si>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</si>
  <si>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</si>
  <si>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</si>
  <si>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</si>
  <si>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</si>
  <si>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</si>
  <si>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</si>
  <si>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</si>
  <si>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</si>
  <si>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</si>
  <si>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</si>
  <si>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</si>
  <si>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</si>
  <si>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</si>
  <si>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</si>
  <si>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</si>
  <si>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</si>
  <si>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</si>
  <si>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</si>
  <si>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</si>
  <si>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</si>
  <si>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</si>
  <si>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</si>
  <si>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</si>
  <si>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</si>
  <si>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</si>
  <si>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</si>
  <si>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</si>
  <si>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</si>
  <si>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</si>
  <si>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</si>
  <si>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</si>
  <si>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</si>
  <si>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</si>
  <si>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</si>
  <si>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</si>
  <si>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</si>
  <si>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</si>
  <si>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</si>
  <si>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</si>
  <si>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</si>
  <si>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</si>
  <si>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</si>
  <si>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</si>
  <si>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</si>
  <si>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</si>
  <si>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</si>
  <si>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</si>
  <si>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</si>
  <si>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</si>
  <si>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</si>
  <si>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</si>
  <si>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</si>
  <si>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</si>
  <si>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</si>
  <si>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</si>
  <si>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</si>
  <si>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</si>
  <si>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</si>
  <si>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</si>
  <si>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</si>
  <si>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</si>
  <si>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</si>
  <si>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</si>
  <si>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</si>
  <si>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</si>
  <si>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</si>
  <si>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</si>
  <si>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</si>
  <si>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</si>
  <si>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</si>
  <si>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</si>
  <si>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</si>
  <si>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</si>
  <si>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</si>
  <si>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</si>
  <si>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</si>
  <si>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</si>
  <si>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</si>
  <si>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</si>
  <si>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</si>
  <si>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</si>
  <si>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</si>
  <si>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</si>
  <si>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</si>
  <si>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</si>
  <si>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</si>
  <si>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</si>
  <si>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</si>
  <si>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</si>
  <si>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</si>
  <si>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</si>
  <si>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</si>
  <si>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</si>
  <si>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</si>
  <si>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</si>
  <si>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</si>
  <si>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</si>
  <si>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</si>
  <si>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</si>
  <si>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</si>
  <si>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</si>
  <si>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</si>
  <si>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</si>
  <si>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</si>
  <si>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</si>
  <si>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</si>
  <si>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</si>
  <si>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</si>
  <si>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</si>
  <si>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</si>
  <si>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</si>
  <si>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</si>
  <si>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</si>
  <si>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</si>
  <si>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</si>
  <si>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</si>
  <si>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</si>
  <si>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</si>
  <si>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</si>
  <si>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</si>
  <si>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</si>
  <si>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</si>
  <si>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</si>
  <si>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</si>
  <si>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</si>
  <si>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</si>
  <si>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</si>
  <si>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</si>
  <si>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</si>
  <si>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</si>
  <si>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</si>
  <si>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</si>
  <si>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</si>
  <si>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</si>
  <si>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</si>
  <si>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</si>
  <si>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</si>
  <si>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</si>
  <si>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</si>
  <si>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</si>
  <si>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</si>
  <si>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</si>
  <si>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</si>
  <si>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</si>
  <si>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</si>
  <si>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</si>
  <si>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</si>
  <si>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</si>
  <si>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</si>
  <si>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</si>
  <si>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</si>
  <si>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</si>
  <si>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</si>
  <si>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</si>
  <si>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</si>
  <si>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</si>
  <si>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</si>
  <si>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</si>
  <si>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</si>
  <si>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</si>
  <si>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</si>
  <si>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</si>
  <si>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</si>
  <si>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</si>
  <si>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</si>
  <si>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</si>
  <si>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</si>
  <si>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</si>
  <si>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</si>
  <si>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</si>
  <si>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</si>
  <si>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</si>
  <si>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</si>
  <si>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</si>
  <si>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</si>
  <si>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</si>
  <si>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</si>
  <si>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</si>
  <si>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</si>
  <si>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</si>
  <si>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</si>
  <si>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</si>
  <si>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</si>
  <si>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</si>
  <si>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</si>
  <si>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</si>
  <si>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</si>
  <si>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</si>
  <si>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</si>
  <si>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</si>
  <si>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</si>
  <si>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</si>
  <si>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</si>
  <si>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</si>
  <si>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</si>
  <si>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</si>
  <si>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</si>
  <si>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</si>
  <si>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</si>
  <si>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</si>
  <si>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</si>
  <si>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</si>
  <si>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</si>
  <si>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</si>
  <si>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</si>
  <si>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</si>
  <si>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</si>
  <si>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</si>
  <si>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</si>
  <si>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</si>
  <si>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</si>
  <si>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</si>
  <si>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</si>
  <si>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</si>
  <si>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</si>
  <si>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</si>
  <si>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</si>
  <si>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</si>
  <si>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</si>
  <si>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</si>
  <si>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</si>
  <si>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</si>
  <si>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</si>
  <si>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</si>
  <si>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</si>
  <si>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</si>
  <si>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</si>
  <si>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</si>
  <si>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</si>
  <si>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</si>
  <si>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</si>
  <si>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</si>
  <si>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</si>
  <si>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</si>
  <si>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</si>
  <si>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</si>
  <si>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</si>
  <si>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</si>
  <si>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</si>
  <si>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</si>
  <si>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</si>
  <si>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</si>
  <si>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</si>
  <si>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</si>
  <si>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</si>
  <si>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</si>
  <si>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</si>
  <si>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</si>
  <si>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</si>
  <si>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</si>
  <si>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</si>
  <si>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</si>
  <si>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</si>
  <si>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</si>
  <si>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</si>
  <si>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</si>
  <si>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</si>
  <si>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</si>
  <si>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</si>
  <si>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</si>
  <si>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</si>
  <si>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</si>
  <si>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</si>
  <si>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</si>
  <si>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</si>
  <si>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</si>
  <si>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</si>
  <si>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</si>
  <si>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</si>
  <si>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</si>
  <si>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</si>
  <si>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</si>
  <si>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</si>
  <si>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</si>
  <si>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</si>
  <si>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</si>
  <si>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</si>
  <si>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</si>
  <si>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</si>
  <si>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</si>
  <si>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</si>
  <si>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</si>
  <si>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</si>
  <si>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</si>
  <si>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</si>
  <si>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</si>
  <si>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</si>
  <si>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</si>
  <si>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</si>
  <si>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</si>
  <si>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</si>
  <si>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</si>
  <si>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</si>
  <si>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</si>
  <si>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</si>
  <si>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</si>
  <si>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</si>
  <si>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</si>
  <si>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</si>
  <si>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</si>
  <si>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</si>
  <si>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</si>
  <si>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</si>
  <si>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</si>
  <si>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</si>
  <si>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</si>
  <si>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</si>
  <si>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</si>
  <si>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</si>
  <si>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</si>
  <si>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</si>
  <si>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</si>
  <si>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</si>
  <si>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</si>
  <si>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</si>
  <si>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</si>
  <si>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</si>
  <si>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</si>
  <si>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</si>
  <si>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</si>
  <si>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</si>
  <si>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</si>
  <si>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</si>
  <si>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</si>
  <si>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</si>
  <si>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</si>
  <si>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</si>
  <si>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</si>
  <si>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</si>
  <si>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</si>
  <si>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</si>
  <si>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</si>
  <si>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</si>
  <si>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</si>
  <si>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</si>
  <si>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</si>
  <si>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</si>
  <si>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</si>
  <si>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</si>
  <si>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</si>
  <si>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</si>
  <si>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</si>
  <si>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</si>
  <si>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</si>
  <si>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</si>
  <si>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</si>
  <si>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</si>
  <si>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</si>
  <si>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</si>
  <si>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</si>
  <si>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</si>
  <si>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</si>
  <si>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</si>
  <si>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</si>
  <si>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</si>
  <si>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</si>
  <si>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</si>
  <si>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</si>
  <si>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</si>
  <si>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</si>
  <si>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</si>
  <si>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</si>
  <si>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</si>
  <si>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</si>
  <si>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</si>
  <si>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</si>
  <si>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</si>
  <si>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</si>
  <si>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</si>
  <si>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</si>
  <si>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</si>
  <si>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</si>
  <si>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</si>
  <si>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</si>
  <si>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</si>
  <si>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</si>
  <si>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</si>
  <si>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</si>
  <si>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</si>
  <si>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</si>
  <si>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</si>
  <si>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</si>
  <si>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</si>
  <si>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</si>
  <si>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</si>
  <si>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</si>
  <si>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</si>
  <si>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</si>
  <si>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</si>
  <si>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</si>
  <si>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</si>
  <si>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</si>
  <si>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</si>
  <si>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</si>
  <si>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</si>
  <si>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</si>
  <si>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</si>
  <si>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</si>
  <si>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</si>
  <si>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</si>
  <si>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</si>
  <si>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</si>
  <si>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</si>
  <si>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</si>
  <si>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</si>
  <si>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</si>
  <si>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</si>
  <si>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</si>
  <si>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</si>
  <si>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</si>
  <si>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</si>
  <si>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</si>
  <si>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</si>
  <si>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</si>
  <si>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</si>
  <si>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</si>
  <si>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</si>
  <si>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</si>
  <si>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</si>
  <si>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</si>
  <si>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</si>
  <si>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</si>
  <si>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</si>
  <si>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</si>
  <si>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</si>
  <si>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</si>
  <si>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</si>
  <si>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</si>
  <si>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</si>
  <si>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</si>
  <si>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</si>
  <si>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</si>
  <si>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</si>
  <si>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</si>
  <si>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</si>
  <si>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</si>
  <si>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</si>
  <si>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</si>
  <si>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</si>
  <si>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</si>
  <si>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</si>
  <si>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</si>
  <si>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</si>
  <si>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</si>
  <si>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</si>
  <si>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</si>
  <si>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</si>
  <si>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</si>
  <si>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</si>
  <si>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</si>
  <si>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</si>
  <si>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</si>
  <si>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</si>
  <si>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</si>
  <si>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</si>
  <si>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</si>
  <si>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</si>
  <si>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</si>
  <si>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</si>
  <si>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</si>
  <si>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</si>
  <si>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</si>
  <si>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</si>
  <si>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</si>
  <si>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</si>
  <si>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</si>
  <si>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</si>
  <si>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</si>
  <si>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</si>
  <si>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</si>
  <si>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</si>
  <si>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</si>
  <si>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</si>
  <si>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</si>
  <si>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</si>
  <si>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</si>
  <si>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</si>
  <si>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</si>
  <si>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</si>
  <si>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</si>
  <si>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</si>
  <si>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</si>
  <si>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</si>
  <si>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</si>
  <si>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</si>
  <si>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</si>
  <si>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</si>
  <si>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</si>
  <si>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</si>
  <si>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</si>
  <si>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</si>
  <si>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</si>
  <si>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</si>
  <si>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</si>
  <si>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</si>
  <si>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</si>
  <si>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</si>
  <si>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</si>
  <si>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</si>
  <si>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</si>
  <si>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</si>
  <si>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</si>
  <si>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</si>
  <si>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</si>
  <si>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</si>
  <si>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</si>
  <si>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</si>
  <si>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</si>
  <si>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</si>
  <si>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</si>
  <si>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</si>
  <si>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</si>
  <si>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</si>
  <si>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</si>
  <si>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</si>
  <si>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</si>
  <si>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</si>
  <si>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</si>
  <si>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</si>
  <si>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</si>
  <si>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</si>
  <si>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</si>
  <si>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</si>
  <si>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</si>
  <si>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</si>
  <si>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</si>
  <si>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</si>
  <si>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</si>
  <si>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</si>
  <si>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</si>
  <si>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</si>
  <si>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</si>
  <si>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</si>
  <si>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</si>
  <si>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</si>
  <si>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</si>
  <si>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</si>
  <si>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</si>
  <si>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</si>
  <si>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</si>
  <si>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</si>
  <si>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</si>
  <si>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</si>
  <si>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</si>
  <si>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</si>
  <si>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</si>
  <si>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</si>
  <si>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</si>
  <si>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</si>
  <si>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</si>
  <si>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</si>
  <si>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</si>
  <si>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</si>
  <si>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</si>
  <si>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</si>
  <si>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</si>
  <si>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</si>
  <si>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</si>
  <si>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</si>
  <si>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</si>
  <si>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</si>
  <si>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</si>
  <si>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</si>
  <si>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</si>
  <si>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</si>
  <si>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</si>
  <si>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</si>
  <si>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</si>
  <si>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</si>
  <si>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</si>
  <si>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</si>
  <si>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</si>
  <si>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</si>
  <si>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</si>
  <si>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</si>
  <si>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</si>
  <si>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</si>
  <si>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</si>
  <si>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</si>
  <si>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</si>
  <si>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</si>
  <si>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</si>
  <si>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</si>
  <si>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</si>
  <si>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</si>
  <si>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</si>
  <si>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</si>
  <si>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</si>
  <si>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</si>
  <si>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</si>
  <si>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</si>
  <si>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</si>
  <si>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</si>
  <si>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</si>
  <si>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</si>
  <si>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</si>
  <si>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</si>
  <si>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</si>
  <si>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</si>
  <si>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</si>
  <si>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</si>
  <si>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</si>
  <si>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</si>
  <si>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</si>
  <si>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</si>
  <si>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</si>
  <si>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</si>
  <si>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</si>
  <si>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</si>
  <si>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</si>
  <si>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</si>
  <si>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</si>
  <si>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</si>
  <si>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</si>
  <si>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</si>
  <si>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</si>
  <si>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</si>
  <si>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</si>
  <si>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</si>
  <si>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</si>
  <si>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</si>
  <si>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</si>
  <si>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</si>
  <si>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</si>
  <si>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</si>
  <si>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</si>
  <si>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</si>
  <si>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</si>
  <si>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</si>
  <si>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</si>
  <si>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</si>
  <si>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</si>
  <si>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</si>
  <si>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</si>
  <si>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</si>
  <si>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</si>
  <si>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</si>
  <si>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</si>
  <si>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</si>
  <si>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</si>
  <si>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</si>
  <si>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</si>
  <si>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</si>
  <si>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</si>
  <si>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</si>
  <si>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</si>
  <si>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</si>
  <si>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</si>
  <si>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</si>
  <si>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</si>
  <si>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</si>
  <si>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</si>
  <si>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</si>
  <si>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</si>
  <si>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</si>
  <si>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</si>
  <si>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</si>
  <si>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</si>
  <si>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</si>
  <si>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</si>
  <si>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</si>
  <si>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</si>
  <si>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</si>
  <si>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</si>
  <si>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</si>
  <si>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</si>
  <si>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</si>
  <si>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</si>
  <si>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</si>
  <si>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</si>
  <si>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</si>
  <si>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</si>
  <si>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</si>
  <si>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</si>
  <si>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</si>
  <si>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</si>
  <si>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</si>
  <si>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</si>
  <si>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</si>
  <si>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</si>
  <si>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</si>
  <si>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</si>
  <si>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</si>
  <si>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</si>
  <si>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</si>
  <si>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</si>
  <si>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</si>
  <si>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</si>
  <si>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</si>
  <si>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</si>
  <si>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</si>
  <si>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</si>
  <si>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</si>
  <si>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</si>
  <si>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</si>
  <si>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</si>
  <si>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</si>
  <si>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</si>
  <si>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</si>
  <si>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</si>
  <si>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</si>
  <si>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</si>
  <si>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</si>
  <si>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</si>
  <si>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</si>
  <si>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</si>
  <si>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</si>
  <si>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</si>
  <si>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</si>
  <si>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</si>
  <si>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</si>
  <si>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</si>
  <si>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</si>
  <si>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</si>
  <si>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</si>
  <si>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</si>
  <si>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</si>
  <si>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</si>
  <si>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</si>
  <si>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</si>
  <si>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</si>
  <si>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</si>
  <si>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</si>
  <si>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</si>
  <si>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</si>
  <si>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</si>
  <si>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</si>
  <si>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</si>
  <si>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</si>
  <si>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</si>
  <si>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</si>
  <si>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</si>
  <si>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</si>
  <si>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</si>
  <si>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</si>
  <si>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</si>
  <si>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</si>
  <si>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</si>
  <si>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</si>
  <si>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</si>
  <si>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</si>
  <si>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</si>
  <si>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</si>
  <si>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</si>
  <si>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</si>
  <si>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</si>
  <si>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</si>
  <si>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</si>
  <si>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</si>
  <si>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</si>
  <si>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</si>
  <si>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</si>
  <si>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</si>
  <si>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</si>
  <si>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</si>
  <si>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</si>
  <si>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</si>
  <si>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</si>
  <si>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</si>
  <si>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</si>
  <si>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</si>
  <si>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</si>
  <si>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</si>
  <si>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</si>
  <si>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</si>
  <si>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</si>
  <si>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</si>
  <si>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</si>
  <si>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</si>
  <si>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</si>
  <si>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</si>
  <si>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</si>
  <si>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</si>
  <si>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</si>
  <si>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</si>
  <si>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</si>
  <si>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</si>
  <si>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</si>
  <si>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</si>
  <si>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</si>
  <si>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</si>
  <si>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</si>
  <si>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</si>
  <si>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</si>
  <si>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</si>
  <si>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</si>
  <si>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</si>
  <si>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</si>
  <si>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</si>
  <si>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</si>
  <si>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</si>
  <si>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</si>
  <si>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</si>
  <si>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</si>
  <si>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</si>
  <si>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</si>
  <si>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</si>
  <si>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</si>
  <si>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</si>
  <si>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</si>
  <si>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</si>
  <si>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</si>
  <si>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</si>
  <si>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</si>
  <si>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</si>
  <si>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</si>
  <si>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</si>
  <si>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</si>
  <si>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</si>
  <si>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</si>
  <si>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</si>
  <si>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</si>
  <si>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</si>
  <si>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</si>
  <si>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</si>
  <si>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</si>
  <si>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</si>
  <si>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</si>
  <si>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</si>
  <si>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</si>
  <si>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</si>
  <si>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</si>
  <si>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</si>
  <si>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</si>
  <si>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</si>
  <si>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</si>
  <si>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</si>
  <si>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</si>
  <si>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</si>
  <si>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</si>
  <si>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</si>
  <si>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</si>
  <si>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</si>
  <si>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</si>
  <si>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</si>
  <si>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</si>
  <si>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</si>
  <si>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</si>
  <si>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</si>
  <si>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</si>
  <si>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</si>
  <si>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</si>
  <si>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</si>
  <si>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</si>
  <si>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</si>
  <si>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</si>
  <si>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</si>
  <si>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</si>
  <si>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</si>
  <si>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</si>
  <si>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</si>
  <si>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</si>
  <si>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</si>
  <si>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</si>
  <si>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</si>
  <si>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</si>
  <si>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</si>
  <si>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</si>
  <si>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</si>
  <si>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</si>
  <si>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</si>
  <si>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</si>
  <si>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</si>
  <si>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</si>
  <si>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</si>
  <si>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</si>
  <si>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</si>
  <si>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</si>
  <si>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</si>
  <si>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</si>
  <si>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</si>
  <si>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</si>
  <si>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</si>
  <si>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</si>
  <si>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</si>
  <si>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</si>
  <si>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</si>
  <si>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</si>
  <si>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</si>
  <si>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</si>
  <si>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</si>
  <si>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</si>
  <si>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</si>
  <si>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</si>
  <si>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</si>
  <si>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</si>
  <si>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</si>
  <si>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</si>
  <si>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</si>
  <si>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</si>
  <si>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</si>
  <si>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</si>
  <si>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</si>
  <si>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</si>
  <si>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</si>
  <si>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</si>
  <si>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</si>
  <si>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</si>
  <si>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</si>
  <si>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</si>
  <si>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</si>
  <si>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</si>
  <si>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</si>
  <si>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</si>
  <si>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</si>
  <si>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</si>
  <si>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</si>
  <si>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</si>
  <si>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</si>
  <si>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</si>
  <si>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</si>
  <si>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</si>
  <si>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</si>
  <si>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</si>
  <si>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</si>
  <si>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</si>
  <si>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</si>
  <si>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</si>
  <si>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</si>
  <si>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</si>
  <si>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</si>
  <si>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</si>
  <si>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</si>
  <si>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</si>
  <si>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</si>
  <si>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</si>
  <si>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</si>
  <si>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</si>
  <si>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</si>
  <si>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</si>
  <si>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</si>
  <si>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</si>
  <si>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</si>
  <si>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</si>
  <si>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</si>
  <si>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</si>
  <si>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</si>
  <si>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</si>
  <si>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</si>
  <si>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</si>
  <si>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</si>
  <si>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</si>
  <si>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</si>
  <si>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</si>
  <si>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</si>
  <si>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</si>
  <si>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</si>
  <si>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</si>
  <si>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</si>
  <si>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</si>
  <si>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</si>
  <si>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</si>
  <si>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</si>
  <si>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</si>
  <si>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</si>
  <si>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</si>
  <si>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</si>
  <si>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</si>
  <si>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</si>
  <si>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</si>
  <si>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</si>
  <si>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</si>
  <si>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</si>
  <si>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</si>
  <si>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</si>
  <si>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</si>
  <si>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</si>
  <si>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</si>
  <si>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</si>
  <si>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</si>
  <si>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</si>
  <si>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</si>
  <si>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</si>
  <si>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</si>
  <si>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</si>
  <si>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</si>
  <si>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</si>
  <si>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</si>
  <si>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</si>
  <si>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</si>
  <si>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</si>
  <si>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</si>
  <si>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</si>
  <si>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</si>
  <si>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</si>
  <si>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</si>
  <si>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</si>
  <si>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</si>
  <si>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</si>
  <si>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</si>
  <si>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</si>
  <si>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</si>
  <si>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</si>
  <si>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</si>
  <si>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</si>
  <si>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</si>
  <si>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</si>
  <si>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</si>
  <si>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</si>
  <si>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</si>
  <si>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</si>
  <si>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</si>
  <si>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</si>
  <si>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</si>
  <si>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</si>
  <si>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</si>
  <si>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</si>
  <si>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</si>
  <si>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</si>
  <si>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</si>
  <si>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</si>
  <si>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</si>
  <si>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</si>
  <si>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</si>
  <si>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</si>
  <si>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</si>
  <si>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</si>
  <si>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</si>
  <si>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</si>
  <si>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</si>
  <si>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</si>
  <si>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</si>
  <si>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</si>
  <si>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</si>
  <si>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</si>
  <si>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</si>
  <si>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</si>
  <si>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</si>
  <si>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</si>
  <si>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</si>
  <si>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</si>
  <si>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</si>
  <si>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</si>
  <si>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</si>
  <si>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</si>
  <si>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</si>
  <si>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</si>
  <si>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</si>
  <si>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</si>
  <si>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</si>
  <si>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</si>
  <si>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</si>
  <si>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</si>
  <si>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</si>
  <si>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</si>
  <si>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</si>
  <si>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</si>
  <si>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</si>
  <si>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</si>
  <si>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</si>
  <si>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</si>
  <si>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</si>
  <si>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</si>
  <si>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</si>
  <si>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</si>
  <si>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</si>
  <si>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</si>
  <si>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</si>
  <si>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</si>
  <si>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</si>
  <si>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</si>
  <si>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</si>
  <si>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</si>
  <si>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</si>
  <si>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</si>
  <si>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</si>
  <si>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</si>
  <si>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</si>
  <si>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</si>
  <si>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</si>
  <si>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</si>
  <si>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</si>
  <si>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</si>
  <si>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</si>
  <si>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</si>
  <si>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</si>
  <si>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</si>
  <si>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</si>
  <si>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</si>
  <si>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</si>
  <si>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</si>
  <si>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</si>
  <si>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</si>
  <si>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</si>
  <si>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</si>
  <si>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</si>
  <si>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</si>
  <si>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</si>
  <si>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</si>
  <si>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</si>
  <si>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</si>
  <si>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</si>
  <si>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</si>
  <si>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</si>
  <si>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</si>
  <si>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</si>
  <si>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</si>
  <si>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</si>
  <si>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</si>
  <si>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</si>
  <si>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</si>
  <si>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</si>
  <si>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</si>
  <si>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</si>
  <si>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</si>
  <si>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</si>
  <si>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</si>
  <si>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</si>
  <si>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</si>
  <si>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</si>
  <si>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</si>
  <si>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</si>
  <si>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</si>
  <si>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</si>
  <si>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</si>
  <si>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</si>
  <si>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</si>
  <si>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</si>
  <si>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</si>
  <si>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</si>
  <si>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</si>
  <si>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</si>
  <si>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</si>
  <si>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</si>
  <si>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</si>
  <si>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</si>
  <si>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</si>
  <si>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</si>
  <si>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</si>
  <si>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</si>
  <si>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</si>
  <si>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</si>
  <si>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</si>
  <si>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</si>
  <si>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</si>
  <si>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</si>
  <si>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</si>
  <si>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</si>
  <si>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</si>
  <si>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</si>
  <si>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</si>
  <si>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</si>
  <si>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</si>
  <si>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</si>
  <si>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</si>
  <si>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</si>
  <si>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</si>
  <si>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</si>
  <si>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</si>
  <si>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</si>
  <si>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</si>
  <si>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</si>
  <si>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</si>
  <si>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</si>
  <si>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</si>
  <si>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</si>
  <si>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</si>
  <si>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</si>
  <si>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</si>
  <si>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</si>
  <si>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</si>
  <si>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</si>
  <si>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</si>
  <si>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</si>
  <si>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</si>
  <si>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</si>
  <si>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</si>
  <si>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</si>
  <si>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</si>
  <si>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</si>
  <si>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</si>
  <si>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</si>
  <si>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</si>
  <si>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</si>
  <si>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</si>
  <si>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</si>
  <si>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</si>
  <si>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</si>
  <si>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</si>
  <si>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</si>
  <si>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</si>
  <si>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</si>
  <si>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</si>
  <si>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</si>
  <si>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</si>
  <si>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</si>
  <si>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</si>
  <si>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</si>
  <si>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</si>
  <si>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</si>
  <si>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</si>
  <si>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</si>
  <si>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</si>
  <si>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</si>
  <si>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</si>
  <si>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</si>
  <si>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</si>
  <si>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</si>
  <si>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</si>
  <si>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</si>
  <si>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</si>
  <si>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</si>
  <si>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</si>
  <si>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</si>
  <si>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</si>
  <si>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</si>
  <si>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</si>
  <si>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</si>
  <si>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</si>
  <si>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</si>
  <si>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</si>
  <si>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</si>
  <si>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</si>
  <si>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</si>
  <si>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</si>
  <si>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</si>
  <si>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</si>
  <si>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</si>
  <si>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</si>
  <si>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</si>
  <si>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</si>
  <si>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</si>
  <si>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</si>
  <si>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</si>
  <si>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</si>
  <si>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</si>
  <si>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</si>
  <si>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</si>
  <si>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</si>
  <si>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</si>
  <si>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</si>
  <si>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</si>
  <si>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</si>
  <si>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</si>
  <si>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</si>
  <si>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</si>
  <si>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</si>
  <si>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</si>
  <si>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</si>
  <si>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</si>
  <si>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</si>
  <si>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</si>
  <si>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</si>
  <si>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</si>
  <si>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</si>
  <si>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</si>
  <si>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</si>
  <si>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</si>
  <si>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</si>
  <si>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</si>
  <si>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</si>
  <si>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</si>
  <si>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</si>
  <si>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</si>
  <si>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</si>
  <si>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</si>
  <si>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</si>
  <si>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</si>
  <si>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</si>
  <si>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</si>
  <si>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</si>
  <si>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</si>
  <si>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</si>
  <si>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</si>
  <si>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</si>
  <si>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</si>
  <si>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</si>
  <si>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</si>
  <si>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</si>
  <si>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</si>
  <si>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</si>
  <si>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</si>
  <si>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</si>
  <si>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</si>
  <si>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</si>
  <si>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</si>
  <si>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</si>
  <si>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</si>
  <si>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</si>
  <si>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</si>
  <si>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</si>
  <si>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</si>
  <si>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</si>
  <si>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</si>
  <si>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</si>
  <si>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</si>
  <si>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</si>
  <si>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</si>
  <si>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</si>
  <si>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</si>
  <si>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</si>
  <si>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</si>
  <si>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</si>
  <si>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</si>
  <si>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</si>
  <si>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</si>
  <si>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</si>
  <si>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</si>
  <si>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</si>
  <si>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</si>
  <si>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</si>
  <si>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</si>
  <si>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</si>
  <si>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</si>
  <si>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</si>
  <si>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</si>
  <si>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</si>
  <si>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</si>
  <si>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</si>
  <si>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</si>
  <si>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</si>
  <si>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</si>
  <si>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</si>
  <si>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</si>
  <si>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</si>
  <si>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</si>
  <si>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</si>
  <si>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</si>
  <si>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</si>
  <si>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</si>
  <si>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</si>
  <si>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</si>
  <si>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</si>
  <si>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</si>
  <si>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</si>
  <si>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</si>
  <si>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</si>
  <si>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</si>
  <si>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</si>
  <si>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</si>
  <si>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</si>
  <si>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</si>
  <si>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</si>
  <si>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</si>
  <si>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</si>
  <si>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</si>
  <si>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</si>
  <si>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</si>
  <si>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</si>
  <si>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</si>
  <si>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</si>
  <si>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</si>
  <si>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</si>
  <si>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</si>
  <si>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</si>
  <si>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</si>
  <si>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</si>
  <si>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</si>
  <si>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</si>
  <si>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</si>
  <si>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</si>
  <si>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</si>
  <si>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</si>
  <si>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</si>
  <si>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</si>
  <si>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</si>
  <si>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</si>
  <si>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</si>
  <si>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</si>
  <si>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</si>
  <si>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</si>
  <si>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</si>
  <si>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</si>
  <si>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</si>
  <si>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</si>
  <si>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</si>
  <si>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</si>
  <si>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</si>
  <si>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</si>
  <si>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</si>
  <si>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</si>
  <si>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</si>
  <si>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</si>
  <si>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</si>
  <si>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</si>
  <si>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</si>
  <si>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</si>
  <si>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</si>
  <si>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</si>
  <si>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</si>
  <si>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</si>
  <si>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</si>
  <si>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</si>
  <si>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</si>
  <si>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</si>
  <si>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</si>
  <si>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</si>
  <si>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</si>
  <si>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</si>
  <si>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</si>
  <si>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</si>
  <si>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</si>
  <si>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</si>
  <si>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</si>
  <si>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</si>
  <si>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</si>
  <si>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</si>
  <si>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</si>
  <si>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</si>
  <si>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</si>
  <si>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</si>
  <si>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</si>
  <si>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</si>
  <si>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</si>
  <si>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</si>
  <si>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</si>
  <si>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</si>
  <si>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</si>
  <si>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</si>
  <si>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</si>
  <si>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</si>
  <si>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</si>
  <si>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</si>
  <si>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</si>
  <si>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</si>
  <si>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</si>
  <si>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</si>
  <si>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</si>
  <si>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</si>
  <si>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</si>
  <si>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</si>
  <si>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</si>
  <si>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</si>
  <si>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</si>
  <si>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</si>
  <si>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</si>
  <si>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</si>
  <si>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</si>
  <si>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</si>
  <si>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</si>
  <si>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</si>
  <si>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</si>
  <si>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</si>
  <si>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</si>
  <si>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</si>
  <si>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</si>
  <si>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</si>
  <si>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</si>
  <si>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</si>
  <si>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</si>
  <si>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</si>
  <si>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</si>
  <si>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</si>
  <si>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</si>
  <si>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</si>
  <si>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</si>
  <si>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</si>
  <si>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</si>
  <si>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</si>
  <si>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</si>
  <si>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</si>
  <si>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</si>
  <si>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</si>
  <si>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</si>
  <si>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</si>
  <si>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</si>
  <si>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</si>
  <si>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</si>
  <si>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</si>
  <si>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</si>
  <si>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</si>
  <si>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</si>
  <si>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</si>
  <si>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</si>
  <si>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</si>
  <si>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</si>
  <si>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</si>
  <si>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</si>
  <si>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</si>
  <si>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</si>
  <si>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</si>
  <si>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</si>
  <si>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</si>
  <si>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</si>
  <si>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</si>
  <si>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</si>
  <si>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</si>
  <si>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</si>
  <si>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</si>
  <si>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</si>
  <si>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</si>
  <si>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</si>
  <si>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</si>
  <si>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</si>
  <si>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</si>
  <si>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</si>
  <si>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</si>
  <si>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</si>
  <si>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</si>
  <si>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</si>
  <si>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</si>
  <si>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</si>
  <si>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</si>
  <si>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</si>
  <si>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</si>
  <si>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</si>
  <si>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</si>
  <si>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</si>
  <si>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</si>
  <si>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</si>
  <si>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</si>
  <si>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</si>
  <si>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</si>
  <si>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</si>
  <si>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</si>
  <si>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</si>
  <si>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</si>
  <si>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</si>
  <si>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</si>
  <si>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</si>
  <si>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</si>
  <si>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</si>
  <si>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</si>
  <si>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</si>
  <si>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</si>
  <si>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</si>
  <si>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</si>
  <si>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</si>
  <si>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</si>
  <si>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</si>
  <si>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</si>
  <si>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</si>
  <si>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</si>
  <si>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</si>
  <si>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</si>
  <si>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</si>
  <si>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</si>
  <si>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</si>
  <si>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</si>
  <si>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</si>
  <si>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</si>
  <si>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</si>
  <si>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</si>
  <si>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</si>
  <si>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</si>
  <si>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</si>
  <si>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</si>
  <si>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</si>
  <si>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</si>
  <si>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</si>
  <si>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</si>
  <si>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</si>
  <si>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</si>
  <si>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</si>
  <si>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</si>
  <si>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</si>
  <si>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</si>
  <si>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</si>
  <si>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</si>
  <si>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</si>
  <si>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</si>
  <si>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</si>
  <si>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</si>
  <si>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</si>
  <si>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</si>
  <si>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</si>
  <si>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</si>
  <si>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</si>
  <si>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</si>
  <si>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</si>
  <si>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</si>
  <si>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</si>
  <si>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</si>
  <si>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</si>
  <si>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</si>
  <si>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</si>
  <si>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</si>
  <si>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</si>
  <si>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</si>
  <si>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</si>
  <si>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</si>
  <si>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</si>
  <si>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</si>
  <si>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</si>
  <si>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</si>
  <si>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</si>
  <si>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</si>
  <si>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</si>
  <si>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</si>
  <si>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</si>
  <si>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</si>
  <si>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</si>
  <si>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</si>
  <si>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</si>
  <si>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</si>
  <si>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</si>
  <si>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</si>
  <si>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</si>
  <si>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</si>
  <si>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</si>
  <si>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</si>
  <si>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</si>
  <si>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</si>
  <si>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</si>
  <si>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</si>
  <si>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</si>
  <si>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</si>
  <si>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</si>
  <si>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</si>
  <si>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</si>
  <si>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</si>
  <si>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</si>
  <si>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</si>
  <si>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</si>
  <si>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</si>
  <si>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</si>
  <si>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</si>
  <si>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</si>
  <si>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</si>
  <si>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</si>
  <si>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</si>
  <si>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</si>
  <si>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</si>
  <si>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</si>
  <si>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</si>
  <si>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</si>
  <si>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</si>
  <si>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</si>
  <si>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</si>
  <si>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</si>
  <si>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</si>
  <si>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</si>
  <si>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</si>
  <si>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</si>
  <si>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</si>
  <si>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</si>
  <si>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</si>
  <si>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</si>
  <si>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</si>
  <si>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</si>
  <si>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</si>
  <si>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</si>
  <si>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</si>
  <si>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</si>
  <si>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</si>
  <si>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</si>
  <si>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</si>
  <si>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</si>
  <si>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</si>
  <si>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</si>
  <si>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</si>
  <si>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</si>
  <si>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</si>
  <si>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</si>
  <si>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</si>
  <si>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</si>
  <si>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</si>
  <si>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</si>
  <si>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</si>
  <si>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</si>
  <si>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</si>
  <si>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</si>
  <si>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</si>
  <si>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</si>
  <si>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</si>
  <si>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</si>
  <si>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</si>
  <si>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</si>
  <si>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</si>
  <si>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</si>
  <si>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</si>
  <si>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</si>
  <si>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</si>
  <si>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</si>
  <si>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</si>
  <si>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</si>
  <si>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</si>
  <si>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</si>
  <si>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</si>
  <si>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</si>
  <si>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</si>
  <si>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</si>
  <si>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</si>
  <si>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</si>
  <si>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</si>
  <si>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</si>
  <si>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</si>
  <si>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</si>
  <si>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</si>
  <si>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</si>
  <si>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</si>
  <si>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</si>
  <si>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</si>
  <si>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</si>
  <si>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</si>
  <si>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</si>
  <si>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</si>
  <si>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</si>
  <si>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</si>
  <si>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</si>
  <si>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</si>
  <si>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</si>
  <si>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</si>
  <si>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</si>
  <si>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</si>
  <si>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</si>
  <si>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</si>
  <si>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</si>
  <si>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</si>
  <si>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</si>
  <si>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</si>
  <si>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</si>
  <si>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</si>
  <si>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</si>
  <si>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</si>
  <si>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</si>
  <si>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</si>
  <si>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</si>
  <si>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</si>
  <si>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</si>
  <si>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</si>
  <si>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</si>
  <si>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</si>
  <si>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</si>
  <si>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</si>
  <si>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</si>
  <si>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</si>
  <si>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</si>
  <si>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</si>
  <si>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</si>
  <si>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</si>
  <si>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</si>
  <si>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</si>
  <si>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</si>
  <si>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</si>
  <si>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</si>
  <si>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</si>
  <si>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</si>
  <si>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</si>
  <si>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</si>
  <si>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</si>
  <si>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</si>
  <si>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</si>
  <si>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</si>
  <si>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</si>
  <si>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</si>
  <si>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</si>
  <si>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</si>
  <si>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</si>
  <si>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</si>
  <si>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</si>
  <si>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</si>
  <si>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</si>
  <si>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</si>
  <si>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</si>
  <si>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</si>
  <si>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</si>
  <si>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</si>
  <si>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</si>
  <si>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</si>
  <si>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</si>
  <si>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</si>
  <si>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</si>
  <si>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</si>
  <si>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</si>
  <si>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</si>
  <si>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</si>
  <si>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</si>
  <si>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</si>
  <si>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</si>
  <si>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</si>
  <si>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</si>
  <si>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</si>
  <si>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</si>
  <si>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</si>
  <si>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</si>
  <si>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</si>
  <si>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</si>
  <si>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</si>
  <si>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</si>
  <si>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</si>
  <si>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</si>
  <si>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</si>
  <si>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</si>
  <si>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</si>
  <si>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</si>
  <si>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</si>
  <si>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</si>
  <si>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</si>
  <si>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</si>
  <si>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</si>
  <si>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</si>
  <si>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</si>
  <si>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</si>
  <si>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</si>
  <si>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</si>
  <si>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</si>
  <si>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</si>
  <si>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</si>
  <si>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</si>
  <si>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</si>
  <si>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</si>
  <si>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</si>
  <si>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</si>
  <si>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</si>
  <si>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</si>
  <si>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</si>
  <si>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</si>
  <si>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</si>
  <si>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</si>
  <si>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</si>
  <si>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</si>
  <si>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</si>
  <si>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</si>
  <si>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</si>
  <si>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</si>
  <si>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</si>
  <si>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</si>
  <si>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</si>
  <si>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</si>
  <si>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</si>
  <si>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</si>
  <si>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</si>
  <si>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</si>
  <si>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</si>
  <si>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</si>
  <si>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</si>
  <si>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</si>
  <si>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</si>
  <si>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</si>
  <si>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</si>
  <si>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</si>
  <si>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</si>
  <si>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</si>
  <si>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</si>
  <si>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</si>
  <si>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</si>
  <si>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</si>
  <si>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</si>
  <si>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</si>
  <si>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</si>
  <si>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</si>
  <si>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</si>
  <si>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</si>
  <si>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</si>
  <si>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</si>
  <si>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</si>
  <si>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</si>
  <si>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</si>
  <si>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</si>
  <si>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</si>
  <si>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</si>
  <si>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</si>
  <si>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</si>
  <si>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</si>
  <si>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</si>
  <si>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</si>
  <si>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</si>
  <si>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</si>
  <si>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</si>
  <si>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</si>
  <si>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</si>
  <si>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</si>
  <si>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</si>
  <si>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</si>
  <si>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</si>
  <si>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</si>
  <si>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</si>
  <si>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</si>
  <si>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</si>
  <si>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</si>
  <si>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</si>
  <si>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</si>
  <si>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</si>
  <si>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</si>
  <si>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</si>
  <si>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</si>
  <si>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</si>
  <si>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</si>
  <si>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</si>
  <si>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</si>
  <si>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</si>
  <si>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</si>
  <si>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</si>
  <si>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</si>
  <si>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</si>
  <si>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</si>
  <si>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</si>
  <si>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</si>
  <si>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</si>
  <si>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</si>
  <si>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</si>
  <si>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</si>
  <si>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</si>
  <si>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</si>
  <si>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</si>
  <si>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</si>
  <si>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</si>
  <si>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</si>
  <si>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</si>
  <si>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</si>
  <si>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</si>
  <si>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</si>
  <si>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</si>
  <si>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</si>
  <si>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</si>
  <si>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</si>
  <si>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</si>
  <si>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</si>
  <si>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</si>
  <si>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</si>
  <si>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</si>
  <si>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</si>
  <si>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</si>
  <si>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</si>
  <si>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</si>
  <si>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</si>
  <si>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</si>
  <si>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</si>
  <si>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</si>
  <si>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</si>
  <si>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</si>
  <si>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</si>
  <si>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</si>
  <si>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</si>
  <si>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</si>
  <si>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</si>
  <si>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</si>
  <si>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</si>
  <si>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</si>
  <si>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</si>
  <si>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</si>
  <si>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</si>
  <si>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</si>
  <si>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</si>
  <si>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</si>
  <si>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</si>
  <si>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</si>
  <si>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</si>
  <si>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</si>
  <si>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</si>
  <si>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</si>
  <si>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</si>
  <si>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</si>
  <si>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</si>
  <si>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</si>
  <si>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</si>
  <si>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</si>
  <si>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</si>
  <si>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</si>
  <si>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</si>
  <si>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</si>
  <si>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</si>
  <si>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</si>
  <si>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</si>
  <si>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</si>
  <si>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</si>
  <si>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</si>
  <si>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</si>
  <si>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</si>
  <si>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</si>
  <si>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</si>
  <si>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</si>
  <si>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</si>
  <si>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</si>
  <si>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</si>
  <si>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</si>
  <si>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</si>
  <si>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</si>
  <si>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</si>
  <si>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</si>
  <si>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</si>
  <si>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</si>
  <si>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</si>
  <si>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</si>
  <si>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</si>
  <si>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</si>
  <si>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</si>
  <si>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</si>
  <si>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</si>
  <si>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</si>
  <si>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</si>
  <si>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</si>
  <si>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</si>
  <si>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</si>
  <si>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</si>
  <si>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</si>
  <si>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</si>
  <si>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</si>
  <si>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</si>
  <si>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</si>
  <si>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</si>
  <si>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</si>
  <si>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</si>
  <si>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</si>
  <si>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</si>
  <si>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</si>
  <si>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</si>
  <si>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</si>
  <si>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</si>
  <si>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</si>
  <si>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</si>
  <si>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</si>
  <si>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</si>
  <si>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</si>
  <si>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</si>
  <si>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</si>
  <si>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</si>
  <si>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</si>
  <si>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</si>
  <si>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</si>
  <si>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</si>
  <si>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</si>
  <si>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</si>
  <si>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</si>
  <si>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</si>
  <si>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</si>
  <si>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</si>
  <si>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</si>
  <si>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</si>
  <si>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</si>
  <si>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</si>
  <si>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</si>
  <si>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</si>
  <si>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</si>
  <si>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</si>
  <si>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</si>
  <si>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</si>
  <si>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</si>
  <si>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</si>
  <si>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</si>
  <si>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</si>
  <si>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</si>
  <si>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</si>
  <si>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</si>
  <si>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</si>
  <si>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</si>
  <si>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</si>
  <si>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</si>
  <si>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</si>
  <si>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</si>
  <si>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</si>
  <si>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</si>
  <si>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</si>
  <si>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</si>
  <si>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</si>
  <si>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</si>
  <si>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</si>
  <si>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</si>
  <si>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</si>
  <si>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</si>
  <si>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</si>
  <si>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</si>
  <si>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</si>
  <si>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</si>
  <si>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</si>
  <si>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</si>
  <si>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</si>
  <si>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</si>
  <si>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</si>
  <si>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</si>
  <si>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</si>
  <si>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</si>
  <si>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</si>
  <si>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</si>
  <si>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</si>
  <si>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</si>
  <si>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</si>
  <si>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</si>
  <si>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</si>
  <si>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</si>
  <si>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</si>
  <si>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</si>
  <si>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</si>
  <si>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</si>
  <si>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</si>
  <si>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</si>
  <si>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</si>
  <si>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</si>
  <si>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</si>
  <si>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</si>
  <si>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</si>
  <si>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</si>
  <si>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</si>
  <si>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</si>
  <si>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</si>
  <si>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</si>
  <si>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</si>
  <si>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</si>
  <si>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</si>
  <si>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</si>
  <si>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</si>
  <si>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</si>
  <si>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</si>
  <si>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</si>
  <si>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</si>
  <si>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</si>
  <si>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</si>
  <si>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</si>
  <si>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</si>
  <si>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</si>
  <si>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</si>
  <si>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</si>
  <si>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</si>
  <si>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</si>
  <si>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</si>
  <si>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</si>
  <si>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</si>
  <si>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</si>
  <si>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</si>
  <si>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</si>
  <si>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</si>
  <si>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</si>
  <si>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</si>
  <si>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</si>
  <si>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</si>
  <si>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</si>
  <si>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</si>
  <si>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</si>
  <si>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</si>
  <si>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</si>
  <si>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</si>
  <si>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</si>
  <si>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</si>
  <si>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</si>
  <si>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</si>
  <si>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</si>
  <si>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</si>
  <si>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</si>
  <si>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</si>
  <si>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</si>
  <si>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</si>
  <si>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</si>
  <si>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</si>
  <si>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</si>
  <si>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</si>
  <si>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</si>
  <si>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</si>
  <si>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</si>
  <si>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</si>
  <si>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</si>
  <si>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</si>
  <si>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</si>
  <si>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</si>
  <si>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</si>
  <si>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</si>
  <si>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</si>
  <si>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</si>
  <si>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</si>
  <si>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</si>
  <si>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</si>
  <si>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</si>
  <si>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</si>
  <si>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</si>
  <si>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</si>
  <si>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</si>
  <si>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</si>
  <si>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</si>
  <si>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</si>
  <si>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</si>
  <si>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</si>
  <si>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</si>
  <si>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</si>
  <si>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</si>
  <si>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</si>
  <si>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</si>
  <si>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</si>
  <si>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</si>
  <si>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</si>
  <si>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</si>
  <si>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</si>
  <si>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</si>
  <si>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</si>
  <si>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</si>
  <si>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</si>
  <si>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</si>
  <si>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</si>
  <si>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</si>
  <si>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</si>
  <si>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</si>
  <si>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</si>
  <si>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</si>
  <si>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</si>
  <si>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</si>
  <si>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</si>
  <si>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</si>
  <si>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</si>
  <si>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</si>
  <si>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</si>
  <si>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</si>
  <si>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</si>
  <si>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</si>
  <si>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</si>
  <si>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</si>
  <si>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</si>
  <si>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</si>
  <si>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</si>
  <si>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</si>
  <si>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</si>
  <si>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</si>
  <si>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</si>
  <si>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</si>
  <si>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</si>
  <si>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</si>
  <si>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</si>
  <si>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</si>
  <si>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</si>
  <si>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</si>
  <si>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</si>
  <si>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</si>
  <si>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</si>
  <si>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</si>
  <si>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</si>
  <si>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</si>
  <si>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</si>
  <si>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</si>
  <si>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</si>
  <si>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</si>
  <si>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</si>
  <si>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</si>
  <si>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</si>
  <si>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</si>
  <si>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</si>
  <si>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</si>
  <si>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</si>
  <si>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</si>
  <si>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</si>
  <si>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</si>
  <si>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</si>
  <si>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</si>
  <si>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</si>
  <si>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</si>
  <si>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</si>
  <si>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</si>
  <si>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</si>
  <si>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</si>
  <si>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</si>
  <si>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</si>
  <si>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</si>
  <si>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</si>
  <si>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</si>
  <si>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</si>
  <si>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</si>
  <si>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</si>
  <si>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</si>
  <si>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</si>
  <si>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</si>
  <si>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</si>
  <si>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</si>
  <si>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</si>
  <si>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</si>
  <si>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</si>
  <si>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</si>
  <si>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</si>
  <si>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</si>
  <si>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</si>
  <si>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</si>
  <si>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</si>
  <si>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</si>
  <si>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</si>
  <si>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</si>
  <si>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</si>
  <si>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</si>
  <si>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</si>
  <si>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</si>
  <si>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</si>
  <si>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</si>
  <si>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</si>
  <si>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</si>
  <si>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</si>
  <si>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</si>
  <si>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</si>
  <si>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</si>
  <si>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</si>
  <si>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</si>
  <si>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</si>
  <si>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</si>
  <si>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</si>
  <si>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</si>
  <si>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</si>
  <si>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</si>
  <si>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</si>
  <si>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</si>
  <si>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</si>
  <si>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</si>
  <si>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</si>
  <si>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</si>
  <si>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</si>
  <si>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</si>
  <si>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</si>
  <si>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</si>
  <si>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</si>
  <si>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</si>
  <si>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</si>
  <si>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</si>
  <si>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</si>
  <si>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</si>
  <si>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</si>
  <si>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</si>
  <si>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</si>
  <si>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</si>
  <si>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</si>
  <si>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</si>
  <si>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</si>
  <si>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</si>
  <si>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</si>
  <si>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</si>
  <si>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</si>
  <si>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</si>
  <si>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</si>
  <si>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</si>
  <si>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</si>
  <si>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</si>
  <si>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</si>
  <si>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</si>
  <si>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</si>
  <si>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</si>
  <si>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</si>
  <si>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</si>
  <si>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</si>
  <si>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</si>
  <si>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</si>
  <si>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</si>
  <si>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</si>
  <si>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</si>
  <si>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</si>
  <si>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</si>
  <si>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</si>
  <si>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</si>
  <si>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</si>
  <si>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</si>
  <si>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</si>
  <si>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</si>
  <si>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</si>
  <si>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</si>
  <si>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</si>
  <si>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</si>
  <si>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</si>
  <si>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</si>
  <si>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</si>
  <si>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</si>
  <si>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</si>
  <si>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</si>
  <si>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</si>
  <si>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</si>
  <si>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</si>
  <si>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</si>
  <si>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</si>
  <si>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</si>
  <si>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</si>
  <si>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</si>
  <si>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</si>
  <si>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</si>
  <si>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</si>
  <si>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</si>
  <si>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</si>
  <si>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</si>
  <si>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</si>
  <si>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</si>
  <si>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</si>
  <si>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</si>
  <si>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</si>
  <si>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</si>
  <si>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</si>
  <si>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</si>
  <si>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</si>
  <si>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</si>
  <si>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</si>
  <si>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</si>
  <si>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</si>
  <si>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</si>
  <si>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</si>
  <si>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</si>
  <si>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</si>
  <si>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</si>
  <si>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</si>
  <si>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</si>
  <si>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</si>
  <si>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</si>
  <si>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</si>
  <si>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</si>
  <si>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</si>
  <si>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</si>
  <si>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</si>
  <si>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</si>
  <si>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</si>
  <si>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</si>
  <si>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</si>
  <si>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</si>
  <si>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</si>
  <si>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</si>
  <si>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</si>
  <si>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</si>
  <si>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</si>
  <si>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</si>
  <si>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</si>
  <si>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</si>
  <si>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</si>
  <si>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</si>
  <si>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</si>
  <si>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</si>
  <si>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</si>
  <si>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</si>
  <si>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</si>
  <si>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</si>
  <si>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</si>
  <si>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</si>
  <si>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</si>
  <si>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</si>
  <si>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</si>
  <si>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</si>
  <si>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</si>
  <si>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</si>
  <si>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</si>
  <si>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</si>
  <si>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</si>
  <si>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</si>
  <si>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</si>
  <si>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</si>
  <si>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</si>
  <si>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</si>
  <si>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</si>
  <si>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</si>
  <si>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</si>
  <si>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</si>
  <si>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</si>
  <si>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</si>
  <si>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</si>
  <si>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</si>
  <si>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</si>
  <si>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</si>
  <si>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</si>
  <si>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</si>
  <si>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</si>
  <si>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</si>
  <si>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</si>
  <si>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</si>
  <si>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</si>
  <si>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</si>
  <si>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</si>
  <si>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</si>
  <si>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</si>
  <si>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</si>
  <si>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</si>
  <si>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</si>
  <si>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</si>
  <si>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</si>
  <si>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</si>
  <si>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</si>
  <si>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</si>
  <si>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</si>
  <si>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</si>
  <si>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</si>
  <si>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</si>
  <si>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</si>
  <si>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</si>
  <si>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</si>
  <si>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</si>
  <si>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</si>
  <si>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</si>
  <si>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</si>
  <si>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</si>
  <si>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</si>
  <si>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</si>
  <si>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</si>
  <si>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</si>
  <si>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</si>
  <si>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</si>
  <si>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</si>
  <si>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</si>
  <si>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</si>
  <si>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</si>
  <si>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</si>
  <si>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</si>
  <si>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</si>
  <si>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</si>
  <si>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</si>
  <si>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</si>
  <si>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</si>
  <si>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</si>
  <si>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</si>
  <si>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</si>
  <si>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</si>
  <si>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</si>
  <si>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</si>
  <si>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</si>
  <si>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</si>
  <si>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</si>
  <si>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</si>
  <si>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</si>
  <si>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</si>
  <si>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</si>
  <si>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</si>
  <si>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</si>
  <si>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</si>
  <si>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</si>
  <si>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</si>
  <si>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</si>
  <si>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</si>
  <si>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</si>
  <si>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</si>
  <si>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</si>
  <si>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</si>
  <si>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</si>
  <si>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</si>
  <si>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</si>
  <si>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</si>
  <si>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</si>
  <si>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</si>
  <si>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</si>
  <si>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</si>
  <si>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</si>
  <si>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</si>
  <si>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</si>
  <si>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</si>
  <si>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</si>
  <si>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</si>
  <si>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</si>
  <si>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</si>
  <si>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</si>
  <si>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</si>
  <si>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</si>
  <si>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</si>
  <si>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</si>
  <si>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</si>
  <si>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</si>
  <si>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</si>
  <si>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</si>
  <si>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</si>
  <si>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</si>
  <si>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</si>
  <si>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</si>
  <si>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</si>
  <si>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</si>
  <si>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</si>
  <si>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</si>
  <si>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</si>
  <si>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</si>
  <si>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</si>
  <si>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</si>
  <si>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</si>
  <si>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</si>
  <si>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</si>
  <si>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</si>
  <si>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</si>
  <si>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</si>
  <si>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</si>
  <si>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</si>
  <si>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</si>
  <si>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</si>
  <si>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</si>
  <si>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</si>
  <si>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</si>
  <si>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</si>
  <si>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</si>
  <si>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</si>
  <si>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</si>
  <si>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</si>
  <si>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</si>
  <si>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</si>
  <si>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</si>
  <si>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</si>
  <si>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</si>
  <si>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</si>
  <si>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</si>
  <si>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</si>
  <si>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</si>
  <si>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</si>
  <si>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</si>
  <si>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</si>
  <si>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</si>
  <si>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</si>
  <si>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</si>
  <si>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</si>
  <si>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</si>
  <si>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</si>
  <si>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</si>
  <si>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</si>
  <si>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</si>
  <si>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</si>
  <si>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</si>
  <si>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</si>
  <si>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</si>
  <si>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</si>
  <si>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</si>
  <si>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</si>
  <si>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</si>
  <si>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</si>
  <si>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</si>
  <si>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</si>
  <si>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</si>
  <si>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</si>
  <si>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</si>
  <si>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</si>
  <si>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</si>
  <si>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</si>
  <si>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</si>
  <si>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</si>
  <si>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</si>
  <si>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</si>
  <si>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</si>
  <si>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</si>
  <si>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</si>
  <si>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</si>
  <si>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</si>
  <si>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</si>
  <si>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</si>
  <si>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</si>
  <si>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</si>
  <si>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</si>
  <si>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</si>
  <si>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</si>
  <si>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</si>
  <si>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</si>
  <si>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</si>
  <si>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</si>
  <si>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</si>
  <si>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</si>
  <si>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</si>
  <si>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</si>
  <si>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</si>
  <si>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</si>
  <si>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</si>
  <si>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</si>
  <si>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</si>
  <si>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</si>
  <si>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</si>
  <si>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</si>
  <si>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</si>
  <si>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</si>
  <si>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</si>
  <si>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</si>
  <si>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</si>
  <si>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</si>
  <si>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</si>
  <si>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</si>
  <si>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</si>
  <si>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</si>
  <si>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</si>
  <si>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</si>
  <si>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</si>
  <si>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</si>
  <si>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</si>
  <si>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</si>
  <si>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</si>
  <si>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</si>
  <si>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</si>
  <si>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</si>
  <si>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</si>
  <si>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</si>
  <si>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</si>
  <si>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</si>
  <si>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</si>
  <si>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</si>
  <si>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</si>
  <si>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</si>
  <si>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</si>
  <si>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</si>
  <si>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</si>
  <si>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</si>
  <si>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</si>
  <si>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</si>
  <si>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</si>
  <si>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</si>
  <si>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</si>
  <si>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</si>
  <si>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</si>
  <si>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</si>
  <si>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</si>
  <si>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</si>
  <si>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</si>
  <si>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</si>
  <si>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</si>
  <si>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</si>
  <si>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</si>
  <si>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</si>
  <si>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</si>
  <si>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</si>
  <si>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</si>
  <si>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</si>
  <si>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</si>
  <si>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</si>
  <si>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</si>
  <si>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</si>
  <si>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</si>
  <si>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</si>
  <si>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</si>
  <si>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</si>
  <si>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</si>
  <si>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</si>
  <si>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</si>
  <si>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</si>
  <si>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</si>
  <si>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</si>
  <si>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</si>
  <si>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</si>
  <si>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</si>
  <si>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</si>
  <si>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</si>
  <si>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</si>
  <si>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</si>
  <si>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</si>
  <si>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</si>
  <si>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</si>
  <si>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</si>
  <si>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</si>
  <si>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</si>
  <si>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</si>
  <si>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</si>
  <si>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</si>
  <si>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</si>
  <si>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</si>
  <si>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</si>
  <si>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</si>
  <si>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</si>
  <si>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</si>
  <si>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</si>
  <si>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</si>
  <si>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</si>
  <si>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</si>
  <si>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</si>
  <si>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</si>
  <si>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</si>
  <si>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</si>
  <si>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</si>
  <si>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</si>
  <si>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</si>
  <si>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</si>
  <si>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</si>
  <si>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</si>
  <si>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</si>
  <si>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</si>
  <si>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</si>
  <si>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</si>
  <si>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</si>
  <si>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</si>
  <si>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</si>
  <si>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</si>
  <si>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</si>
  <si>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</si>
  <si>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</si>
  <si>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</si>
  <si>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</si>
  <si>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</si>
  <si>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</si>
  <si>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</si>
  <si>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</si>
  <si>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</si>
  <si>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</si>
  <si>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</si>
  <si>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</si>
  <si>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</si>
  <si>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</si>
  <si>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</si>
  <si>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</si>
  <si>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</si>
  <si>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</si>
  <si>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</si>
  <si>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</si>
  <si>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</si>
  <si>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</si>
  <si>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</si>
  <si>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</si>
  <si>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</si>
  <si>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</si>
  <si>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</si>
  <si>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</si>
  <si>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</si>
  <si>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</si>
  <si>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</si>
  <si>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</si>
  <si>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</si>
  <si>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</si>
  <si>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</si>
  <si>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</si>
  <si>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</si>
  <si>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</si>
  <si>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</si>
  <si>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</si>
  <si>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</si>
  <si>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</si>
  <si>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</si>
  <si>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</si>
  <si>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</si>
  <si>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</si>
  <si>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</si>
  <si>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</si>
  <si>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</si>
  <si>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</si>
  <si>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</si>
  <si>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</si>
  <si>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</si>
  <si>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</si>
  <si>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</si>
  <si>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</si>
  <si>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</si>
  <si>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</si>
  <si>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</si>
  <si>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</si>
  <si>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</si>
  <si>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</si>
  <si>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</si>
  <si>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</si>
  <si>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</si>
  <si>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</si>
  <si>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</si>
  <si>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</si>
  <si>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</si>
  <si>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</si>
  <si>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</si>
  <si>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</si>
  <si>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</si>
  <si>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</si>
  <si>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</si>
  <si>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</si>
  <si>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</si>
  <si>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</si>
  <si>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</si>
  <si>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</si>
  <si>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</si>
  <si>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</si>
  <si>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</si>
  <si>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</si>
  <si>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</si>
  <si>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</si>
  <si>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</si>
  <si>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</si>
  <si>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</si>
  <si>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</si>
  <si>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</si>
  <si>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</si>
  <si>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</si>
  <si>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</si>
  <si>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</si>
  <si>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</si>
  <si>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</si>
  <si>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</si>
  <si>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</si>
  <si>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</si>
  <si>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</si>
  <si>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</si>
  <si>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</si>
  <si>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</si>
  <si>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</si>
  <si>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</si>
  <si>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</si>
  <si>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</si>
  <si>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</si>
  <si>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</si>
  <si>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</si>
  <si>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</si>
  <si>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</si>
  <si>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</si>
  <si>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</si>
  <si>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</si>
  <si>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</si>
  <si>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</si>
  <si>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</si>
  <si>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</si>
  <si>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</si>
  <si>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</si>
  <si>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</si>
  <si>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</si>
  <si>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</si>
  <si>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</si>
  <si>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</si>
  <si>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</si>
  <si>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</si>
  <si>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</si>
  <si>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</si>
  <si>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</si>
  <si>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</si>
  <si>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</si>
  <si>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</si>
  <si>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</si>
  <si>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</si>
  <si>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</si>
  <si>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</si>
  <si>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</si>
  <si>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</si>
  <si>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</si>
  <si>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</si>
  <si>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</si>
  <si>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</si>
  <si>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</si>
  <si>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</si>
  <si>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</si>
  <si>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</si>
  <si>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</si>
  <si>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</si>
  <si>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</si>
  <si>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</si>
  <si>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</si>
  <si>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</si>
  <si>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</si>
  <si>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</si>
  <si>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</si>
  <si>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</si>
  <si>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</si>
  <si>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</si>
  <si>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</si>
  <si>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</si>
  <si>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</si>
  <si>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</si>
  <si>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</si>
  <si>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</si>
  <si>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</si>
  <si>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</si>
  <si>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</si>
  <si>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</si>
  <si>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</si>
  <si>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</si>
  <si>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</si>
  <si>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</si>
  <si>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</si>
  <si>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</si>
  <si>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</si>
  <si>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</si>
  <si>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</si>
  <si>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</si>
  <si>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</si>
  <si>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</si>
  <si>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</si>
  <si>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</si>
  <si>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</si>
  <si>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</si>
  <si>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</si>
  <si>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</si>
  <si>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</si>
  <si>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</si>
  <si>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</si>
  <si>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</si>
  <si>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</si>
  <si>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</si>
  <si>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</si>
  <si>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</si>
  <si>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</si>
  <si>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</si>
  <si>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</si>
  <si>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</si>
  <si>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</si>
  <si>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</si>
  <si>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</si>
  <si>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</si>
  <si>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</si>
  <si>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</si>
  <si>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</si>
  <si>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</si>
  <si>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</si>
  <si>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</si>
  <si>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</si>
  <si>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</si>
  <si>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</si>
  <si>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</si>
  <si>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</si>
  <si>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</si>
  <si>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</si>
  <si>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</si>
  <si>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</si>
  <si>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</si>
  <si>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</si>
  <si>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</si>
  <si>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</si>
  <si>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</si>
  <si>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</si>
  <si>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</si>
  <si>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</si>
  <si>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</si>
  <si>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</si>
  <si>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</si>
  <si>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</si>
  <si>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</si>
  <si>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</si>
  <si>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</si>
  <si>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</si>
  <si>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</si>
  <si>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</si>
  <si>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</si>
  <si>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</si>
  <si>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</si>
  <si>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</si>
  <si>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</si>
  <si>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</si>
  <si>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</si>
  <si>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</si>
  <si>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</si>
  <si>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</si>
  <si>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</si>
  <si>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</si>
  <si>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</si>
  <si>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</si>
  <si>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</si>
  <si>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</si>
  <si>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</si>
  <si>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</si>
  <si>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</si>
  <si>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</si>
  <si>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</si>
  <si>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</si>
  <si>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</si>
  <si>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</si>
  <si>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</si>
  <si>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</si>
  <si>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</si>
  <si>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</si>
  <si>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</si>
  <si>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</si>
  <si>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</si>
  <si>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</si>
  <si>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</si>
  <si>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</si>
  <si>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</si>
  <si>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</si>
  <si>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</si>
  <si>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</si>
  <si>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</si>
  <si>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</si>
  <si>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</si>
  <si>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</si>
  <si>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</si>
  <si>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</si>
  <si>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</si>
  <si>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</si>
  <si>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</si>
  <si>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</si>
  <si>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</si>
  <si>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</si>
  <si>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</si>
  <si>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</si>
  <si>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</si>
  <si>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</si>
  <si>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</si>
  <si>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</si>
  <si>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</si>
  <si>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</si>
  <si>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</si>
  <si>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</si>
  <si>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</si>
  <si>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</si>
  <si>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</si>
  <si>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</si>
  <si>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</si>
  <si>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</si>
  <si>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</si>
  <si>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</si>
  <si>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</si>
  <si>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</si>
  <si>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</si>
  <si>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</si>
  <si>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</si>
  <si>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</si>
  <si>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</si>
  <si>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</si>
  <si>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</si>
  <si>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</si>
  <si>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</si>
  <si>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</si>
  <si>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</si>
  <si>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</si>
  <si>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</si>
  <si>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</si>
  <si>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</si>
  <si>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</si>
  <si>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</si>
  <si>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</si>
  <si>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</si>
  <si>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</si>
  <si>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</si>
  <si>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</si>
  <si>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</si>
  <si>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</si>
  <si>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</si>
  <si>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</si>
  <si>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</si>
  <si>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</si>
  <si>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</si>
  <si>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</si>
  <si>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</si>
  <si>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</si>
  <si>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</si>
  <si>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</si>
  <si>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</si>
  <si>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</si>
  <si>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</si>
  <si>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</si>
  <si>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</si>
  <si>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</si>
  <si>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</si>
  <si>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</si>
  <si>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</si>
  <si>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</si>
  <si>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</si>
  <si>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</si>
  <si>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</si>
  <si>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</si>
  <si>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</si>
  <si>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</si>
  <si>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</si>
  <si>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</si>
  <si>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</si>
  <si>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</si>
  <si>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</si>
  <si>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</si>
  <si>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</si>
  <si>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</si>
  <si>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</si>
  <si>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</si>
  <si>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</si>
  <si>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</si>
  <si>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</si>
  <si>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</si>
  <si>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</si>
  <si>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</si>
  <si>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</si>
  <si>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</si>
  <si>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</si>
  <si>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</si>
  <si>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</si>
  <si>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</si>
  <si>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</si>
  <si>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</si>
  <si>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</si>
  <si>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</si>
  <si>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</si>
  <si>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</si>
  <si>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</si>
  <si>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</si>
  <si>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</si>
  <si>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</si>
  <si>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</si>
  <si>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</si>
  <si>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</si>
  <si>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</si>
  <si>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</si>
  <si>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</si>
  <si>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</si>
  <si>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</si>
  <si>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</si>
  <si>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</si>
  <si>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</si>
  <si>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</si>
  <si>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</si>
  <si>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</si>
  <si>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</si>
  <si>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</si>
  <si>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</si>
  <si>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</si>
  <si>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</si>
  <si>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</si>
  <si>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</si>
  <si>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</si>
  <si>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</si>
  <si>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</si>
  <si>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</si>
  <si>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</si>
  <si>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</si>
  <si>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</si>
  <si>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</si>
  <si>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</si>
  <si>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</si>
  <si>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</si>
  <si>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</si>
  <si>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</si>
  <si>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</si>
  <si>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</si>
  <si>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</si>
  <si>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</si>
  <si>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</si>
  <si>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</si>
  <si>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</si>
  <si>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</si>
  <si>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</si>
  <si>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</si>
  <si>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</si>
  <si>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</si>
  <si>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</si>
  <si>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</si>
  <si>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</si>
  <si>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</si>
  <si>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</si>
  <si>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</si>
  <si>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</si>
  <si>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</si>
  <si>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</si>
  <si>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</si>
  <si>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</si>
  <si>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</si>
  <si>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</si>
  <si>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</si>
  <si>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</si>
  <si>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</si>
  <si>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</si>
  <si>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</si>
  <si>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</si>
  <si>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</si>
  <si>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</si>
  <si>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</si>
  <si>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</si>
  <si>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</si>
  <si>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</si>
  <si>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</si>
  <si>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</si>
  <si>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</si>
  <si>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</si>
  <si>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</si>
  <si>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</si>
  <si>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</si>
  <si>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</si>
  <si>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</si>
  <si>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</si>
  <si>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</si>
  <si>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</si>
  <si>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</si>
  <si>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</si>
  <si>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</si>
  <si>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</si>
  <si>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</si>
  <si>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</si>
  <si>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</si>
  <si>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</si>
  <si>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</si>
  <si>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</si>
  <si>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</si>
  <si>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</si>
  <si>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</si>
  <si>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</si>
  <si>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</si>
  <si>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</si>
  <si>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</si>
  <si>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</si>
  <si>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</si>
  <si>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</si>
  <si>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</si>
  <si>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</si>
  <si>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</si>
  <si>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</si>
  <si>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</si>
  <si>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</si>
  <si>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</si>
  <si>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</si>
  <si>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</si>
  <si>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</si>
  <si>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</si>
  <si>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</si>
  <si>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</si>
  <si>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</si>
  <si>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</si>
  <si>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</si>
  <si>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</si>
  <si>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</si>
  <si>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</si>
  <si>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</si>
  <si>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</si>
  <si>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</si>
  <si>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</si>
  <si>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</si>
  <si>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</si>
  <si>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</si>
  <si>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</si>
  <si>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</si>
  <si>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</si>
  <si>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</si>
  <si>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</si>
  <si>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</si>
  <si>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</si>
  <si>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</si>
  <si>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</si>
  <si>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</si>
  <si>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</si>
  <si>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</si>
  <si>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</si>
  <si>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</si>
  <si>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</si>
  <si>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</si>
  <si>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</si>
  <si>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</si>
  <si>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</si>
  <si>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</si>
  <si>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</si>
  <si>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</si>
  <si>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</si>
  <si>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</si>
  <si>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</si>
  <si>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</si>
  <si>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</si>
  <si>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</si>
  <si>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</si>
  <si>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</si>
  <si>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</si>
  <si>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</si>
  <si>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</si>
  <si>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</si>
  <si>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</si>
  <si>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</si>
  <si>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</si>
  <si>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</si>
  <si>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</si>
  <si>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</si>
  <si>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</si>
  <si>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</si>
  <si>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</si>
  <si>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</si>
  <si>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</si>
  <si>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</si>
  <si>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</si>
  <si>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</si>
  <si>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</si>
  <si>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</si>
  <si>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</si>
  <si>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</si>
  <si>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</si>
  <si>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</si>
  <si>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</si>
  <si>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</si>
  <si>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</si>
  <si>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</si>
  <si>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</si>
  <si>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</si>
  <si>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</si>
  <si>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</si>
  <si>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</si>
  <si>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</si>
  <si>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</si>
  <si>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</si>
  <si>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</si>
  <si>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</si>
  <si>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</si>
  <si>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</si>
  <si>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</si>
  <si>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</si>
  <si>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</si>
  <si>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</si>
  <si>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</si>
  <si>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</si>
  <si>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</si>
  <si>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</si>
  <si>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</si>
  <si>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</si>
  <si>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</si>
  <si>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</si>
  <si>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</si>
  <si>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</si>
  <si>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</si>
  <si>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</si>
  <si>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</si>
  <si>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</si>
  <si>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</si>
  <si>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</si>
  <si>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</si>
  <si>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</si>
  <si>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</si>
  <si>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</si>
  <si>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</si>
  <si>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</si>
  <si>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</si>
  <si>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</si>
  <si>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</si>
  <si>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</si>
  <si>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</si>
  <si>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</si>
  <si>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</si>
  <si>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</si>
  <si>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</si>
  <si>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</si>
  <si>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</si>
  <si>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</si>
  <si>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</si>
  <si>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</si>
  <si>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</si>
  <si>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</si>
  <si>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</si>
  <si>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</si>
  <si>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</si>
  <si>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</si>
  <si>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</si>
  <si>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</si>
  <si>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</si>
  <si>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</si>
  <si>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</si>
  <si>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</si>
  <si>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</si>
  <si>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</si>
  <si>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</si>
  <si>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</si>
  <si>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</si>
  <si>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</si>
  <si>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</si>
  <si>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</si>
  <si>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</si>
  <si>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</si>
  <si>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</si>
  <si>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</si>
  <si>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</si>
  <si>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</si>
  <si>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</si>
  <si>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</si>
  <si>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</si>
  <si>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</si>
  <si>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</si>
  <si>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</si>
  <si>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</si>
  <si>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</si>
  <si>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</si>
  <si>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</si>
  <si>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</si>
  <si>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</si>
  <si>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</si>
  <si>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</si>
  <si>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</si>
  <si>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</si>
  <si>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</si>
  <si>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</si>
  <si>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</si>
  <si>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</si>
  <si>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</si>
  <si>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</si>
  <si>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</si>
  <si>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</si>
  <si>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</si>
  <si>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</si>
  <si>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</si>
  <si>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</si>
  <si>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</si>
  <si>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</si>
  <si>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</si>
  <si>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</si>
  <si>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</si>
  <si>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</si>
  <si>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</si>
  <si>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</si>
  <si>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</si>
  <si>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</si>
  <si>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</si>
  <si>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</si>
  <si>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</si>
  <si>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</si>
  <si>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</si>
  <si>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</si>
  <si>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</si>
  <si>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</si>
  <si>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</si>
  <si>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</si>
  <si>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</si>
  <si>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</si>
  <si>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</si>
  <si>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</si>
  <si>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</si>
  <si>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</si>
  <si>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</si>
  <si>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</si>
  <si>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</si>
  <si>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</si>
  <si>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</si>
  <si>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</si>
  <si>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</si>
  <si>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</si>
  <si>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</si>
  <si>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</si>
  <si>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</si>
  <si>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</si>
  <si>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</si>
  <si>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</si>
  <si>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</si>
  <si>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</si>
  <si>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</si>
  <si>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</si>
  <si>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</si>
  <si>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</si>
  <si>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</si>
  <si>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</si>
  <si>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</si>
  <si>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</si>
  <si>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</si>
  <si>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</si>
  <si>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</si>
  <si>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</si>
  <si>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</si>
  <si>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</si>
  <si>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</si>
  <si>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</si>
  <si>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</si>
  <si>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</si>
  <si>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</si>
  <si>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</si>
  <si>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</si>
  <si>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</si>
  <si>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</si>
  <si>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</si>
  <si>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</si>
  <si>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</si>
  <si>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</si>
  <si>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</si>
  <si>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</si>
  <si>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</si>
  <si>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</si>
  <si>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</si>
  <si>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</si>
  <si>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</si>
  <si>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</si>
  <si>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</si>
  <si>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</si>
  <si>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</si>
  <si>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</si>
  <si>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</si>
  <si>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</si>
  <si>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</si>
  <si>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</si>
  <si>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</si>
  <si>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</si>
  <si>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</si>
  <si>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</si>
  <si>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</si>
  <si>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</si>
  <si>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</si>
  <si>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</si>
  <si>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</si>
  <si>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</si>
  <si>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</si>
  <si>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</si>
  <si>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</si>
  <si>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</si>
  <si>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</si>
  <si>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</si>
  <si>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</si>
  <si>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</si>
  <si>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</si>
  <si>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</si>
  <si>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</si>
  <si>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</si>
  <si>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</si>
  <si>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</si>
  <si>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</si>
  <si>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</si>
  <si>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</si>
  <si>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</si>
  <si>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</si>
  <si>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</si>
  <si>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</si>
  <si>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</si>
  <si>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</si>
  <si>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</si>
  <si>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</si>
  <si>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</si>
  <si>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</si>
  <si>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</si>
  <si>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</si>
  <si>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</si>
  <si>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</si>
  <si>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</si>
  <si>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</si>
  <si>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</si>
  <si>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</si>
  <si>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</si>
  <si>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</si>
  <si>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</si>
  <si>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</si>
  <si>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</si>
  <si>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</si>
  <si>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</si>
  <si>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</si>
  <si>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</si>
  <si>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</si>
  <si>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</si>
  <si>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</si>
  <si>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</si>
  <si>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</si>
  <si>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</si>
  <si>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</si>
  <si>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</si>
  <si>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</si>
  <si>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</si>
  <si>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</si>
  <si>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</si>
  <si>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</si>
  <si>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</si>
  <si>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</si>
  <si>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</si>
  <si>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</si>
  <si>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</si>
  <si>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</si>
  <si>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</si>
  <si>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</si>
  <si>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</si>
  <si>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</si>
  <si>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</si>
  <si>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</si>
  <si>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</si>
  <si>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</si>
  <si>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</si>
  <si>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</si>
  <si>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</si>
  <si>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</si>
  <si>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</si>
  <si>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</si>
  <si>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</si>
  <si>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</si>
  <si>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</si>
  <si>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</si>
  <si>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</si>
  <si>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</si>
  <si>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</si>
  <si>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</si>
  <si>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</si>
  <si>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</si>
  <si>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</si>
  <si>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</si>
  <si>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</si>
  <si>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</si>
  <si>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</si>
  <si>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</si>
  <si>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</si>
  <si>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</si>
  <si>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</si>
  <si>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</si>
  <si>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</si>
  <si>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</si>
  <si>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</si>
  <si>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</si>
  <si>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</si>
  <si>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</si>
  <si>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</si>
  <si>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</si>
  <si>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</si>
  <si>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</si>
  <si>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</si>
  <si>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</si>
  <si>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</si>
  <si>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</si>
  <si>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</si>
  <si>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</si>
  <si>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</si>
  <si>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</si>
  <si>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</si>
  <si>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</si>
  <si>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</si>
  <si>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</si>
  <si>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</si>
  <si>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</si>
  <si>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</si>
  <si>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</si>
  <si>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</si>
  <si>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</si>
  <si>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</si>
  <si>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</si>
  <si>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</si>
  <si>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</si>
  <si>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</si>
  <si>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</si>
  <si>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</si>
  <si>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</si>
  <si>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</si>
  <si>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</si>
  <si>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</si>
  <si>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</si>
  <si>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</si>
  <si>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</si>
  <si>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</si>
  <si>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</si>
  <si>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</si>
  <si>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</si>
  <si>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</si>
  <si>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</si>
  <si>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</si>
  <si>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</si>
  <si>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</si>
  <si>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</si>
  <si>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</si>
  <si>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</si>
  <si>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</si>
  <si>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</si>
  <si>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</si>
  <si>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</si>
  <si>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</si>
  <si>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</si>
  <si>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</si>
  <si>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</si>
  <si>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</si>
  <si>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</si>
  <si>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</si>
  <si>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</si>
  <si>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</si>
  <si>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</si>
  <si>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</si>
  <si>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</si>
  <si>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</si>
  <si>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</si>
  <si>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</si>
  <si>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</si>
  <si>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</si>
  <si>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</si>
  <si>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</si>
  <si>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</si>
  <si>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</si>
  <si>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</si>
  <si>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</si>
  <si>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</si>
  <si>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</si>
  <si>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</si>
  <si>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</si>
  <si>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</si>
  <si>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</si>
  <si>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</si>
  <si>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</si>
  <si>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</si>
  <si>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</si>
  <si>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</si>
  <si>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</si>
  <si>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</si>
  <si>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</si>
  <si>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</si>
  <si>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</si>
  <si>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</si>
  <si>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</si>
  <si>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</si>
  <si>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</si>
  <si>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</si>
  <si>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</si>
  <si>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</si>
  <si>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</si>
  <si>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</si>
  <si>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</si>
  <si>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</si>
  <si>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</si>
  <si>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</si>
  <si>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</si>
  <si>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</si>
  <si>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</si>
  <si>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</si>
  <si>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</si>
  <si>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</si>
  <si>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</si>
  <si>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</si>
  <si>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</si>
  <si>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</si>
  <si>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</si>
  <si>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</si>
  <si>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</si>
  <si>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</si>
  <si>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</si>
  <si>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</si>
  <si>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</si>
  <si>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</si>
  <si>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</si>
  <si>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</si>
  <si>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</si>
  <si>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</si>
  <si>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</si>
  <si>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</si>
  <si>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</si>
  <si>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</si>
  <si>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</si>
  <si>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</si>
  <si>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</si>
  <si>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</si>
  <si>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</si>
  <si>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</si>
  <si>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</si>
  <si>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</si>
  <si>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</si>
  <si>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</si>
  <si>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</si>
  <si>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</si>
  <si>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</si>
  <si>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</si>
  <si>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</si>
  <si>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</si>
  <si>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</si>
  <si>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</si>
  <si>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</si>
  <si>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</si>
  <si>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</si>
  <si>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</si>
  <si>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</si>
  <si>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</si>
  <si>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</si>
  <si>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</si>
  <si>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</si>
  <si>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</si>
  <si>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</si>
  <si>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</si>
  <si>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</si>
  <si>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</si>
  <si>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</si>
  <si>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</si>
  <si>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</si>
  <si>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</si>
  <si>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</si>
  <si>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</si>
  <si>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</si>
  <si>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</si>
  <si>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</si>
  <si>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</si>
  <si>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</si>
  <si>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</si>
  <si>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</si>
  <si>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</si>
  <si>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</si>
  <si>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</si>
  <si>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</si>
  <si>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</si>
  <si>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</si>
  <si>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</si>
  <si>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</si>
  <si>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</si>
  <si>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</si>
  <si>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</si>
  <si>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</si>
  <si>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</si>
  <si>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</si>
  <si>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</si>
  <si>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</si>
  <si>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</si>
  <si>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</si>
  <si>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</si>
  <si>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</si>
  <si>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</si>
  <si>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</si>
  <si>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</si>
  <si>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</si>
  <si>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</si>
  <si>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</si>
  <si>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</si>
  <si>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</si>
  <si>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</si>
  <si>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</si>
  <si>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</si>
  <si>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</si>
  <si>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</si>
  <si>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</si>
  <si>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</si>
  <si>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</si>
  <si>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</si>
  <si>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</si>
  <si>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</si>
  <si>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</si>
  <si>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</si>
  <si>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</si>
  <si>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</si>
  <si>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</si>
  <si>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</si>
  <si>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</si>
  <si>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</si>
  <si>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</si>
  <si>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</si>
  <si>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</si>
  <si>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</si>
  <si>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</si>
  <si>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</si>
  <si>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</si>
  <si>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</si>
  <si>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</si>
  <si>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</si>
  <si>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</si>
  <si>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</si>
  <si>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</si>
  <si>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</si>
  <si>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</si>
  <si>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</si>
  <si>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</si>
  <si>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</si>
  <si>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</si>
  <si>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</si>
  <si>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</si>
  <si>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</si>
  <si>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</si>
  <si>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</si>
  <si>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</si>
  <si>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</si>
  <si>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</si>
  <si>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</si>
  <si>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</si>
  <si>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</si>
  <si>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</si>
  <si>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</si>
  <si>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</si>
  <si>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</si>
  <si>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</si>
  <si>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</si>
  <si>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</si>
  <si>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</si>
  <si>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</si>
  <si>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</si>
  <si>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</si>
  <si>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</si>
  <si>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</si>
  <si>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</si>
  <si>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</si>
  <si>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</si>
  <si>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</si>
  <si>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</si>
  <si>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</si>
  <si>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</si>
  <si>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</si>
  <si>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</si>
  <si>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</si>
  <si>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</si>
  <si>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</si>
  <si>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</si>
  <si>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</si>
  <si>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</si>
  <si>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</si>
  <si>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</si>
  <si>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</si>
  <si>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</si>
  <si>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</si>
  <si>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</si>
  <si>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</si>
  <si>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</si>
  <si>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</si>
  <si>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</si>
  <si>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</si>
  <si>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</si>
  <si>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</si>
  <si>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</si>
  <si>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</si>
  <si>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</si>
  <si>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</si>
  <si>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</si>
  <si>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</si>
  <si>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</si>
  <si>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</si>
  <si>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</si>
  <si>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</si>
  <si>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</si>
  <si>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</si>
  <si>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</si>
  <si>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</si>
  <si>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</si>
  <si>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</si>
  <si>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</si>
  <si>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</si>
  <si>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</si>
  <si>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</si>
  <si>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</si>
  <si>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</si>
  <si>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</si>
  <si>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</si>
  <si>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</si>
  <si>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</si>
  <si>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</si>
  <si>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</si>
  <si>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</si>
  <si>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</si>
  <si>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</si>
  <si>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</si>
  <si>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</si>
  <si>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</si>
  <si>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</si>
  <si>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</si>
  <si>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</si>
  <si>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</si>
  <si>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</si>
  <si>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</si>
  <si>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</si>
  <si>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</si>
  <si>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</si>
  <si>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</si>
  <si>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</si>
  <si>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</si>
  <si>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</si>
  <si>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</si>
  <si>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</si>
  <si>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</si>
  <si>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</si>
  <si>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</si>
  <si>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</si>
  <si>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</si>
  <si>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</si>
  <si>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</si>
  <si>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</si>
  <si>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</si>
  <si>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</si>
  <si>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</si>
  <si>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</si>
  <si>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</si>
  <si>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</si>
  <si>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</si>
  <si>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</si>
  <si>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</si>
  <si>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</si>
  <si>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</si>
  <si>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</si>
  <si>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</si>
  <si>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</si>
  <si>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</si>
  <si>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</si>
  <si>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</si>
  <si>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</si>
  <si>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</si>
  <si>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</si>
  <si>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</si>
  <si>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</si>
  <si>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</si>
  <si>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</si>
  <si>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</si>
  <si>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</si>
  <si>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</si>
  <si>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</si>
  <si>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</si>
  <si>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</si>
  <si>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</si>
  <si>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</si>
  <si>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</si>
  <si>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</si>
  <si>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</si>
  <si>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</si>
  <si>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</si>
  <si>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</si>
  <si>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</si>
  <si>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</si>
  <si>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</si>
  <si>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</si>
  <si>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</si>
  <si>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</si>
  <si>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</si>
  <si>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</si>
  <si>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</si>
  <si>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</si>
  <si>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</si>
  <si>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</si>
  <si>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</si>
  <si>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</si>
  <si>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</si>
  <si>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</si>
  <si>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</si>
  <si>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</si>
  <si>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</si>
  <si>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</si>
  <si>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</si>
  <si>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</si>
  <si>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</si>
  <si>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</si>
  <si>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</si>
  <si>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</si>
  <si>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</si>
  <si>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</si>
  <si>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</si>
  <si>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</si>
  <si>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</si>
  <si>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</si>
  <si>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</si>
  <si>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</si>
  <si>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</si>
  <si>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</si>
  <si>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</si>
  <si>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</si>
  <si>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</si>
  <si>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</si>
  <si>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</si>
  <si>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</si>
  <si>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</si>
  <si>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</si>
  <si>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</si>
  <si>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</si>
  <si>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</si>
  <si>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</si>
  <si>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</si>
  <si>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</si>
  <si>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</si>
  <si>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</si>
  <si>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</si>
  <si>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</si>
  <si>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</si>
  <si>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</si>
  <si>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</si>
  <si>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</si>
  <si>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</si>
  <si>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</si>
  <si>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</si>
  <si>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</si>
  <si>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</si>
  <si>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</si>
  <si>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</si>
  <si>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</si>
  <si>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</si>
  <si>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</si>
  <si>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</si>
  <si>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</si>
  <si>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</si>
  <si>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</si>
  <si>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</si>
  <si>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</si>
  <si>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</si>
  <si>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</si>
  <si>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</si>
  <si>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</si>
  <si>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</si>
  <si>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</si>
  <si>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</si>
  <si>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</si>
  <si>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</si>
  <si>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</si>
  <si>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</si>
  <si>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</si>
  <si>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</si>
  <si>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</si>
  <si>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</si>
  <si>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</si>
  <si>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</si>
  <si>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</si>
  <si>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</si>
  <si>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</si>
  <si>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</si>
  <si>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</si>
  <si>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</si>
  <si>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</si>
  <si>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</si>
  <si>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</si>
  <si>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</si>
  <si>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</si>
  <si>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</si>
  <si>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</si>
  <si>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</si>
  <si>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</si>
  <si>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</si>
  <si>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</si>
  <si>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</si>
  <si>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</si>
  <si>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</si>
  <si>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</si>
  <si>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</si>
  <si>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</si>
  <si>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</si>
  <si>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</si>
  <si>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</si>
  <si>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</si>
  <si>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</si>
  <si>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</si>
  <si>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</si>
  <si>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</si>
  <si>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</si>
  <si>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</si>
  <si>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</si>
  <si>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</si>
  <si>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</si>
  <si>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</si>
  <si>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</si>
  <si>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</si>
  <si>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</si>
  <si>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</si>
  <si>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</si>
  <si>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</si>
  <si>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</si>
  <si>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</si>
  <si>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</si>
  <si>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</si>
  <si>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</si>
  <si>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</si>
  <si>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</si>
  <si>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</si>
  <si>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</si>
  <si>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</si>
  <si>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</si>
  <si>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</si>
  <si>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</si>
  <si>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</si>
  <si>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</si>
  <si>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</si>
  <si>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</si>
  <si>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</si>
  <si>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</si>
  <si>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</si>
  <si>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</si>
  <si>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</si>
  <si>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</si>
  <si>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</si>
  <si>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</si>
  <si>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</si>
  <si>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</si>
  <si>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</si>
  <si>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</si>
  <si>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</si>
  <si>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</si>
  <si>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</si>
  <si>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</si>
  <si>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</si>
  <si>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</si>
  <si>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</si>
  <si>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</si>
  <si>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</si>
  <si>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</si>
  <si>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</si>
  <si>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</si>
  <si>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</si>
  <si>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</si>
  <si>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</si>
  <si>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</si>
  <si>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</si>
  <si>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</si>
  <si>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</si>
  <si>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</si>
  <si>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</si>
  <si>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</si>
  <si>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</si>
  <si>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</si>
  <si>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</si>
  <si>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</si>
  <si>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</si>
  <si>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</si>
  <si>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</si>
  <si>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</si>
  <si>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</si>
  <si>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</si>
  <si>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</si>
  <si>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</si>
  <si>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</si>
  <si>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</si>
  <si>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</si>
  <si>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</si>
  <si>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</si>
  <si>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</si>
  <si>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</si>
  <si>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</si>
  <si>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</si>
  <si>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</si>
  <si>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</si>
  <si>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</si>
  <si>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</si>
  <si>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</si>
  <si>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</si>
  <si>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</si>
  <si>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</si>
  <si>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</si>
  <si>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</si>
  <si>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</si>
  <si>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</si>
  <si>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</si>
  <si>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</si>
  <si>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</si>
  <si>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</si>
  <si>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</si>
  <si>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</si>
  <si>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</si>
  <si>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</si>
  <si>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</si>
  <si>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</si>
  <si>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</si>
  <si>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</si>
  <si>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</si>
  <si>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</si>
  <si>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</si>
  <si>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</si>
  <si>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</si>
  <si>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</si>
  <si>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</si>
  <si>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</si>
  <si>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</si>
  <si>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</si>
  <si>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</si>
  <si>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</si>
  <si>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</si>
  <si>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</si>
  <si>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</si>
  <si>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</si>
  <si>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</si>
  <si>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</si>
  <si>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</si>
  <si>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</si>
  <si>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</si>
  <si>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</si>
  <si>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</si>
  <si>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</si>
  <si>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</si>
  <si>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</si>
  <si>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</si>
  <si>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</si>
  <si>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</si>
  <si>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</si>
  <si>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</si>
  <si>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</si>
  <si>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</si>
  <si>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</si>
  <si>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</si>
  <si>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</si>
  <si>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</si>
  <si>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</si>
  <si>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</si>
  <si>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</si>
  <si>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</si>
  <si>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</si>
  <si>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</si>
  <si>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</si>
  <si>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</si>
  <si>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</si>
  <si>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</si>
  <si>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</si>
  <si>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</si>
  <si>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</si>
  <si>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</si>
  <si>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</si>
  <si>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</si>
  <si>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</si>
  <si>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</si>
  <si>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</si>
  <si>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</si>
  <si>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</si>
  <si>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</si>
  <si>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</si>
  <si>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</si>
  <si>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</si>
  <si>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</si>
  <si>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</si>
  <si>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</si>
  <si>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</si>
  <si>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</si>
  <si>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</si>
  <si>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</si>
  <si>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</si>
  <si>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</si>
  <si>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</si>
  <si>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</si>
  <si>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</si>
  <si>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</si>
  <si>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</si>
  <si>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</si>
  <si>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</si>
  <si>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</si>
  <si>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</si>
  <si>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</si>
  <si>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</si>
  <si>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</si>
  <si>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</si>
  <si>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</si>
  <si>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</si>
  <si>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</si>
  <si>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</si>
  <si>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</si>
  <si>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</si>
  <si>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</si>
  <si>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</si>
  <si>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</si>
  <si>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</si>
  <si>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</si>
  <si>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</si>
  <si>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</si>
  <si>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</si>
  <si>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</si>
  <si>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</si>
  <si>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</si>
  <si>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</si>
  <si>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</si>
  <si>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</si>
  <si>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</si>
  <si>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</si>
  <si>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</si>
  <si>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</si>
  <si>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</si>
  <si>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</si>
  <si>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</si>
  <si>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</si>
  <si>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</si>
  <si>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</si>
  <si>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</si>
  <si>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</si>
  <si>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</si>
  <si>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</si>
  <si>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</si>
  <si>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</si>
  <si>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</si>
  <si>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</si>
  <si>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</si>
  <si>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</si>
  <si>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</si>
  <si>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</si>
  <si>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</si>
  <si>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</si>
  <si>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</si>
  <si>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</si>
  <si>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</si>
  <si>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</si>
  <si>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</si>
  <si>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</si>
  <si>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</si>
  <si>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</si>
  <si>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</si>
  <si>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</si>
  <si>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</si>
  <si>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</si>
  <si>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</si>
  <si>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</si>
  <si>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</si>
  <si>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</si>
  <si>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</si>
  <si>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</si>
  <si>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</si>
  <si>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</si>
  <si>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</si>
  <si>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</si>
  <si>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</si>
  <si>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</si>
  <si>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</si>
  <si>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</si>
  <si>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</si>
  <si>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</si>
  <si>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</si>
  <si>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</si>
  <si>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</si>
  <si>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</si>
  <si>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</si>
  <si>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</si>
  <si>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</si>
  <si>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</si>
  <si>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</si>
  <si>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</si>
  <si>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</si>
  <si>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</si>
  <si>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</si>
  <si>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</si>
  <si>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</si>
  <si>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</si>
  <si>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</si>
  <si>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</si>
  <si>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</si>
  <si>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</si>
  <si>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</si>
  <si>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</si>
  <si>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</si>
  <si>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</si>
  <si>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</si>
  <si>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</si>
  <si>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</si>
  <si>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</si>
  <si>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</si>
  <si>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</si>
  <si>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</si>
  <si>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</si>
  <si>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</si>
  <si>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</si>
  <si>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</si>
  <si>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</si>
  <si>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</si>
  <si>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</si>
  <si>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</si>
  <si>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</si>
  <si>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</si>
  <si>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</si>
  <si>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</si>
  <si>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</si>
  <si>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</si>
  <si>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</si>
  <si>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</si>
  <si>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</si>
  <si>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</si>
  <si>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</si>
  <si>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</si>
  <si>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</si>
  <si>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</si>
  <si>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</si>
  <si>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</si>
  <si>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</si>
  <si>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</si>
  <si>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</si>
  <si>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</si>
  <si>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</si>
  <si>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</si>
  <si>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</si>
  <si>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</si>
  <si>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</si>
  <si>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</si>
  <si>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</si>
  <si>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</si>
  <si>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</si>
  <si>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</si>
  <si>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</si>
  <si>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</si>
  <si>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</si>
  <si>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</si>
  <si>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</si>
  <si>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</si>
  <si>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</si>
  <si>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</si>
  <si>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</si>
  <si>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</si>
  <si>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</si>
  <si>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</si>
  <si>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</si>
  <si>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</si>
  <si>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</si>
  <si>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</si>
  <si>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</si>
  <si>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</si>
  <si>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</si>
  <si>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</si>
  <si>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</si>
  <si>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</si>
  <si>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</si>
  <si>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</si>
  <si>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</si>
  <si>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</si>
  <si>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</si>
  <si>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</si>
  <si>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</si>
  <si>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</si>
  <si>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</si>
  <si>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</si>
  <si>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</si>
  <si>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</si>
  <si>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</si>
  <si>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</si>
  <si>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</si>
  <si>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</si>
  <si>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</si>
  <si>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</si>
  <si>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</si>
  <si>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</si>
  <si>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</si>
  <si>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</si>
  <si>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</si>
  <si>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</si>
  <si>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</si>
  <si>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</si>
  <si>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</si>
  <si>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</si>
  <si>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</si>
  <si>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</si>
  <si>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</si>
  <si>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</si>
  <si>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</si>
  <si>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</si>
  <si>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</si>
  <si>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</si>
  <si>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</si>
  <si>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</si>
  <si>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</si>
  <si>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</si>
  <si>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</si>
  <si>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</si>
  <si>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</si>
  <si>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</si>
  <si>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</si>
  <si>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</si>
  <si>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</si>
  <si>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</si>
  <si>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</si>
  <si>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</si>
  <si>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</si>
  <si>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</si>
  <si>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</si>
  <si>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</si>
  <si>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</si>
  <si>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</si>
  <si>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</si>
  <si>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</si>
  <si>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</si>
  <si>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</si>
  <si>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</si>
  <si>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</si>
  <si>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</si>
  <si>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</si>
  <si>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</si>
  <si>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</si>
  <si>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</si>
  <si>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</si>
  <si>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</si>
  <si>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</si>
  <si>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</si>
  <si>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</si>
  <si>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</si>
  <si>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</si>
  <si>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</si>
  <si>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</si>
  <si>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</si>
  <si>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</si>
  <si>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</si>
  <si>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</si>
  <si>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</si>
  <si>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</si>
  <si>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</si>
  <si>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</si>
  <si>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</si>
  <si>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</si>
  <si>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</si>
  <si>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</si>
  <si>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</si>
  <si>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</si>
  <si>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</si>
  <si>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</si>
  <si>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</si>
  <si>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</si>
  <si>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</si>
  <si>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</si>
  <si>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</si>
  <si>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</si>
  <si>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</si>
  <si>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</si>
  <si>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</si>
  <si>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</si>
  <si>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</si>
  <si>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</si>
  <si>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</si>
  <si>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</si>
  <si>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</si>
  <si>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</si>
  <si>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</si>
  <si>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</si>
  <si>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</si>
  <si>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</si>
  <si>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</si>
  <si>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</si>
  <si>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</si>
  <si>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</si>
  <si>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</si>
  <si>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</si>
  <si>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</si>
  <si>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</si>
  <si>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</si>
  <si>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</si>
  <si>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</si>
  <si>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</si>
  <si>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</si>
  <si>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</si>
  <si>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</si>
  <si>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</si>
  <si>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</si>
  <si>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</si>
  <si>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</si>
  <si>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</si>
  <si>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</si>
  <si>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</si>
  <si>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</si>
  <si>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</si>
  <si>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</si>
  <si>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</si>
  <si>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</si>
  <si>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</si>
  <si>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</si>
  <si>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</si>
  <si>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</si>
  <si>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</si>
  <si>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</si>
  <si>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</si>
  <si>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</si>
  <si>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</si>
  <si>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</si>
  <si>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</si>
  <si>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</si>
  <si>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</si>
  <si>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</si>
  <si>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</si>
  <si>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</si>
  <si>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</si>
  <si>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</si>
  <si>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</si>
  <si>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</si>
  <si>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</si>
  <si>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</si>
  <si>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</si>
  <si>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</si>
  <si>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</si>
  <si>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</si>
  <si>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</si>
  <si>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</si>
  <si>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</si>
  <si>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</si>
  <si>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</si>
  <si>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</si>
  <si>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</si>
  <si>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</si>
  <si>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</si>
  <si>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</si>
  <si>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</si>
  <si>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</si>
  <si>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</si>
  <si>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</si>
  <si>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</si>
  <si>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</si>
  <si>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</si>
  <si>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</si>
  <si>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</si>
  <si>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</si>
  <si>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</si>
  <si>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</si>
  <si>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</si>
  <si>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</si>
  <si>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</si>
  <si>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</si>
  <si>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</si>
  <si>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</si>
  <si>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</si>
  <si>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</si>
  <si>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</si>
  <si>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</si>
  <si>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</si>
  <si>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</si>
  <si>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</si>
  <si>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</si>
  <si>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</si>
  <si>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</si>
  <si>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</si>
  <si>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</si>
  <si>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</si>
  <si>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</si>
  <si>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</si>
  <si>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</si>
  <si>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</si>
  <si>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</si>
  <si>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</si>
  <si>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</si>
  <si>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</si>
  <si>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</si>
  <si>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</si>
  <si>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</si>
  <si>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</si>
  <si>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</si>
  <si>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</si>
  <si>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</si>
  <si>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</si>
  <si>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</si>
  <si>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</si>
  <si>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</si>
  <si>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</si>
  <si>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</si>
  <si>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</si>
  <si>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</si>
  <si>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</si>
  <si>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</si>
  <si>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</si>
  <si>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</si>
  <si>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</si>
  <si>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</si>
  <si>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</si>
  <si>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</si>
  <si>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</si>
  <si>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</si>
  <si>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</si>
  <si>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</si>
  <si>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</si>
  <si>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</si>
  <si>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</si>
  <si>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</si>
  <si>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</si>
  <si>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</si>
  <si>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</si>
  <si>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</si>
  <si>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</si>
  <si>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</si>
  <si>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</si>
  <si>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</si>
  <si>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</si>
  <si>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</si>
  <si>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</si>
  <si>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</si>
  <si>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</si>
  <si>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</si>
  <si>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</si>
  <si>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</si>
  <si>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</si>
  <si>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</si>
  <si>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</si>
  <si>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</si>
  <si>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</si>
  <si>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</si>
  <si>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</si>
  <si>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</si>
  <si>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</si>
  <si>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</si>
  <si>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</si>
  <si>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</si>
  <si>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</si>
  <si>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</si>
  <si>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</si>
  <si>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</si>
  <si>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</si>
  <si>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</si>
  <si>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</si>
  <si>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</si>
  <si>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</si>
  <si>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</si>
  <si>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</si>
  <si>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</si>
  <si>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</si>
  <si>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</si>
  <si>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</si>
  <si>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</si>
  <si>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</si>
  <si>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</si>
  <si>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</si>
  <si>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</si>
  <si>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</si>
  <si>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</si>
  <si>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</si>
  <si>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</si>
  <si>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</si>
  <si>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</si>
  <si>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</si>
  <si>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</si>
  <si>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</si>
  <si>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</si>
  <si>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</si>
  <si>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</si>
  <si>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</si>
  <si>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</si>
  <si>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</si>
  <si>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</si>
  <si>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</si>
  <si>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</si>
  <si>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</si>
  <si>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</si>
  <si>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</si>
  <si>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</si>
  <si>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</si>
  <si>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</si>
  <si>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</si>
  <si>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</si>
  <si>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</si>
  <si>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</si>
  <si>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</si>
  <si>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</si>
  <si>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</si>
  <si>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</si>
  <si>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</si>
  <si>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</si>
  <si>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</si>
  <si>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</si>
  <si>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</si>
  <si>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</si>
  <si>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</si>
  <si>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</si>
  <si>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</si>
  <si>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</si>
  <si>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</si>
  <si>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</si>
  <si>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</si>
  <si>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</si>
  <si>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</si>
  <si>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</si>
  <si>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</si>
  <si>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</si>
  <si>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</si>
  <si>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</si>
  <si>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</si>
  <si>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</si>
  <si>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</si>
  <si>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</si>
  <si>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</si>
  <si>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</si>
  <si>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</si>
  <si>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</si>
  <si>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</si>
  <si>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</si>
  <si>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</si>
  <si>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</si>
  <si>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</si>
  <si>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</si>
  <si>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</si>
  <si>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</si>
  <si>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</si>
  <si>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</si>
  <si>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</si>
  <si>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</si>
  <si>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</si>
  <si>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</si>
  <si>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</si>
  <si>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</si>
  <si>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</si>
  <si>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</si>
  <si>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</si>
  <si>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</si>
  <si>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</si>
  <si>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</si>
  <si>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</si>
  <si>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</si>
  <si>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</si>
  <si>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</si>
  <si>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</si>
  <si>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</si>
  <si>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</si>
  <si>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</si>
  <si>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</si>
  <si>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</si>
  <si>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</si>
  <si>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</si>
  <si>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</si>
  <si>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</si>
  <si>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</si>
  <si>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</si>
  <si>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</si>
  <si>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</si>
  <si>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</si>
  <si>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</si>
  <si>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</si>
  <si>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</si>
  <si>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</si>
  <si>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</si>
  <si>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</si>
  <si>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</si>
  <si>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</si>
  <si>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</si>
  <si>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</si>
  <si>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</si>
  <si>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</si>
  <si>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</si>
  <si>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</si>
  <si>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</si>
  <si>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</si>
  <si>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</si>
  <si>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</si>
  <si>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</si>
  <si>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</si>
  <si>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</si>
  <si>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</si>
  <si>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</si>
  <si>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</si>
  <si>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</si>
  <si>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</si>
  <si>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</si>
  <si>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</si>
  <si>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</si>
  <si>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</si>
  <si>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</si>
  <si>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</si>
  <si>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</si>
  <si>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</si>
  <si>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</si>
  <si>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</si>
  <si>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</si>
  <si>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</si>
  <si>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</si>
  <si>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</si>
  <si>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</si>
  <si>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</si>
  <si>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</si>
  <si>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</si>
  <si>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</si>
  <si>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</si>
  <si>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</si>
  <si>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</si>
  <si>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</si>
  <si>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</si>
  <si>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</si>
  <si>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</si>
  <si>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</si>
  <si>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</si>
  <si>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</si>
  <si>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</si>
  <si>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</si>
  <si>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</si>
  <si>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</si>
  <si>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</si>
  <si>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</si>
  <si>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</si>
  <si>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</si>
  <si>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</si>
  <si>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</si>
  <si>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</si>
  <si>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</si>
  <si>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</si>
  <si>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</si>
  <si>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</si>
  <si>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</si>
  <si>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</si>
  <si>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</si>
  <si>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</si>
  <si>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</si>
  <si>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</si>
  <si>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</si>
  <si>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</si>
  <si>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</si>
  <si>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</si>
  <si>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</si>
  <si>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</si>
  <si>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</si>
  <si>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</si>
  <si>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</si>
  <si>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</si>
  <si>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</si>
  <si>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</si>
  <si>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</si>
  <si>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</si>
  <si>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</si>
  <si>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</si>
  <si>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</si>
  <si>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</si>
  <si>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</si>
  <si>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</si>
  <si>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</si>
  <si>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</si>
  <si>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</si>
  <si>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</si>
  <si>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</si>
  <si>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</si>
  <si>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</si>
  <si>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</si>
  <si>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</si>
  <si>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</si>
  <si>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</si>
  <si>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</si>
  <si>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</si>
  <si>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</si>
  <si>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</si>
  <si>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</si>
  <si>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</si>
  <si>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</si>
  <si>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</si>
  <si>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</si>
  <si>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</si>
  <si>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</si>
  <si>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</si>
  <si>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</si>
  <si>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</si>
  <si>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</si>
  <si>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</si>
  <si>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</si>
  <si>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</si>
  <si>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</si>
  <si>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</si>
  <si>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</si>
  <si>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</si>
  <si>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</si>
  <si>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</si>
  <si>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</si>
  <si>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</si>
  <si>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</si>
  <si>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</si>
  <si>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</si>
  <si>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</si>
  <si>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</si>
  <si>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</si>
  <si>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</si>
  <si>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</si>
  <si>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</si>
  <si>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</si>
  <si>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</si>
  <si>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</si>
  <si>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</si>
  <si>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</si>
  <si>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</si>
  <si>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</si>
  <si>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</si>
  <si>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</si>
  <si>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</si>
  <si>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</si>
  <si>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</si>
  <si>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</si>
  <si>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</si>
  <si>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</si>
  <si>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</si>
  <si>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</si>
  <si>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</si>
  <si>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</si>
  <si>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</si>
  <si>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</si>
  <si>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</si>
  <si>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</si>
  <si>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</si>
  <si>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</si>
  <si>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</si>
  <si>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</si>
  <si>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</si>
  <si>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</si>
  <si>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</si>
  <si>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</si>
  <si>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</si>
  <si>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</si>
  <si>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</si>
  <si>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</si>
  <si>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</si>
  <si>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</si>
  <si>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</si>
  <si>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</si>
  <si>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</si>
  <si>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</si>
  <si>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</si>
  <si>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</si>
  <si>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</si>
  <si>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</si>
  <si>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</si>
  <si>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</si>
  <si>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</si>
  <si>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</si>
  <si>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</si>
  <si>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</si>
  <si>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</si>
  <si>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</si>
  <si>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</si>
  <si>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</si>
  <si>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</si>
  <si>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</si>
  <si>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</si>
  <si>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</si>
  <si>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</si>
  <si>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</si>
  <si>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</si>
  <si>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</si>
  <si>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</si>
  <si>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</si>
  <si>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</si>
  <si>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</si>
  <si>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</si>
  <si>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</si>
  <si>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</si>
  <si>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</si>
  <si>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</si>
  <si>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</si>
  <si>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</si>
  <si>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</si>
  <si>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</si>
  <si>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</si>
  <si>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</si>
  <si>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</si>
  <si>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</si>
  <si>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</si>
  <si>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</si>
  <si>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</si>
  <si>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</si>
  <si>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</si>
  <si>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</si>
  <si>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</si>
  <si>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</si>
  <si>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</si>
  <si>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</si>
  <si>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</si>
  <si>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</si>
  <si>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</si>
  <si>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</si>
  <si>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</si>
  <si>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</si>
  <si>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</si>
  <si>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</si>
  <si>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</si>
  <si>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</si>
  <si>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</si>
  <si>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</si>
  <si>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</si>
  <si>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</si>
  <si>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</si>
  <si>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</si>
  <si>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</si>
  <si>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</si>
  <si>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</si>
  <si>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</si>
  <si>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</si>
  <si>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</si>
  <si>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</si>
  <si>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</si>
  <si>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</si>
  <si>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</si>
  <si>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</si>
  <si>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</si>
  <si>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</si>
  <si>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</si>
  <si>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</si>
  <si>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</si>
  <si>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</si>
  <si>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</si>
  <si>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</si>
  <si>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</si>
  <si>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</si>
  <si>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</si>
  <si>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</si>
  <si>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</si>
  <si>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</si>
  <si>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</si>
  <si>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</si>
  <si>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</si>
  <si>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</si>
  <si>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</si>
  <si>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</si>
  <si>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</si>
  <si>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</si>
  <si>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</si>
  <si>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</si>
  <si>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</si>
  <si>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</si>
  <si>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</si>
  <si>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</si>
  <si>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</si>
  <si>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</si>
  <si>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</si>
  <si>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</si>
  <si>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</si>
  <si>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</si>
  <si>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</si>
  <si>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</si>
  <si>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</si>
  <si>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</si>
  <si>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</si>
  <si>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</si>
  <si>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</si>
  <si>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</si>
  <si>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</si>
  <si>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</si>
  <si>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</si>
  <si>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</si>
  <si>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</si>
  <si>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</si>
  <si>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</si>
  <si>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</si>
  <si>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</si>
  <si>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</si>
  <si>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</si>
  <si>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</si>
  <si>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</si>
  <si>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</si>
  <si>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</si>
  <si>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</si>
  <si>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</si>
  <si>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</si>
  <si>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</si>
  <si>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</si>
  <si>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</si>
  <si>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</si>
  <si>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</si>
  <si>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</si>
  <si>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</si>
  <si>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</si>
  <si>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</si>
  <si>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</si>
  <si>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</si>
  <si>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</si>
  <si>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</si>
  <si>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</si>
  <si>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</si>
  <si>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</si>
  <si>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</si>
  <si>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</si>
  <si>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</si>
  <si>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</si>
  <si>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</si>
  <si>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</si>
  <si>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</si>
  <si>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</si>
  <si>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</si>
  <si>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</si>
  <si>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</si>
  <si>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</si>
  <si>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</si>
  <si>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</si>
  <si>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</si>
  <si>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</si>
  <si>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</si>
  <si>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</si>
  <si>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</si>
  <si>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</si>
  <si>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</si>
  <si>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</si>
  <si>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</si>
  <si>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</si>
  <si>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</si>
  <si>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</si>
  <si>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</si>
  <si>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</si>
  <si>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</si>
  <si>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</si>
  <si>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</si>
  <si>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</si>
  <si>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</si>
  <si>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</si>
  <si>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</si>
  <si>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</si>
  <si>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</si>
  <si>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</si>
  <si>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</si>
  <si>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</si>
  <si>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</si>
  <si>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</si>
  <si>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</si>
  <si>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</si>
  <si>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</si>
  <si>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</si>
  <si>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</si>
  <si>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</si>
  <si>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</si>
  <si>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</si>
  <si>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</si>
  <si>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</si>
  <si>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</si>
  <si>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</si>
  <si>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</si>
  <si>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</si>
  <si>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</si>
  <si>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</si>
  <si>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</si>
  <si>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</si>
  <si>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</si>
  <si>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</si>
  <si>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</si>
  <si>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</si>
  <si>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</si>
  <si>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</si>
  <si>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</si>
  <si>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</si>
  <si>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</si>
  <si>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</si>
  <si>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</si>
  <si>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</si>
  <si>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</si>
  <si>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</si>
  <si>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</si>
  <si>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</si>
  <si>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</si>
  <si>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</si>
  <si>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</si>
  <si>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</si>
  <si>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</si>
  <si>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</si>
  <si>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</si>
  <si>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</si>
  <si>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</si>
  <si>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</si>
  <si>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</si>
  <si>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</si>
  <si>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</si>
  <si>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</si>
  <si>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</si>
  <si>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</si>
  <si>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</si>
  <si>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</si>
  <si>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</si>
  <si>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</si>
  <si>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</si>
  <si>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</si>
  <si>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</si>
  <si>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</si>
  <si>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</si>
  <si>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</si>
  <si>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</si>
  <si>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</si>
  <si>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</si>
  <si>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</si>
  <si>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</si>
  <si>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</si>
  <si>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</si>
  <si>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</si>
  <si>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</si>
  <si>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</si>
  <si>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</si>
  <si>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</si>
  <si>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</si>
  <si>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</si>
  <si>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</si>
  <si>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</si>
  <si>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</si>
  <si>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</si>
  <si>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</si>
  <si>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</si>
  <si>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</si>
  <si>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</si>
  <si>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</si>
  <si>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</si>
  <si>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</si>
  <si>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</si>
  <si>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</si>
  <si>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</si>
  <si>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</si>
  <si>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</si>
  <si>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</si>
  <si>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</si>
  <si>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</si>
  <si>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</si>
  <si>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</si>
  <si>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</si>
  <si>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</si>
  <si>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</si>
  <si>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</si>
  <si>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</si>
  <si>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</si>
  <si>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</si>
  <si>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</si>
  <si>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</si>
  <si>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</si>
  <si>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</si>
  <si>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</si>
  <si>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</si>
  <si>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</si>
  <si>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</si>
  <si>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</si>
  <si>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</si>
  <si>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</si>
  <si>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</si>
  <si>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</si>
  <si>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</si>
  <si>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</si>
  <si>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</si>
  <si>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</si>
  <si>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</si>
  <si>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</si>
  <si>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</si>
  <si>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</si>
  <si>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</si>
  <si>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</si>
  <si>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</si>
  <si>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</si>
  <si>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</si>
  <si>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</si>
  <si>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</si>
  <si>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</si>
  <si>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</si>
  <si>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</si>
  <si>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</si>
  <si>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</si>
  <si>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</si>
  <si>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</si>
  <si>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</si>
  <si>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</si>
  <si>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</si>
  <si>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</si>
  <si>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</si>
  <si>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</si>
  <si>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</si>
  <si>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</si>
  <si>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</si>
  <si>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</si>
  <si>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</si>
  <si>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</si>
  <si>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</si>
  <si>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</si>
  <si>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</si>
  <si>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</si>
  <si>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</si>
  <si>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</si>
  <si>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</si>
  <si>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</si>
  <si>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</si>
  <si>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</si>
  <si>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</si>
  <si>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</si>
  <si>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</si>
  <si>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</si>
  <si>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</si>
  <si>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</si>
  <si>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</si>
  <si>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</si>
  <si>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</si>
  <si>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</si>
  <si>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</si>
  <si>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</si>
  <si>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</si>
  <si>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</si>
  <si>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</si>
  <si>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</si>
  <si>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</si>
  <si>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</si>
  <si>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</si>
  <si>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</si>
  <si>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</si>
  <si>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</si>
  <si>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</si>
  <si>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</si>
  <si>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</si>
  <si>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</si>
  <si>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</si>
  <si>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</si>
  <si>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</si>
  <si>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</si>
  <si>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</si>
  <si>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</si>
  <si>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</si>
  <si>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</si>
  <si>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</si>
  <si>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</si>
  <si>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</si>
  <si>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</si>
  <si>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</si>
  <si>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</si>
  <si>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</si>
  <si>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</si>
  <si>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</si>
  <si>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</si>
  <si>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</si>
  <si>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</si>
  <si>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</si>
  <si>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</si>
  <si>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</si>
  <si>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</si>
  <si>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</si>
  <si>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</si>
  <si>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</si>
  <si>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</si>
  <si>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</si>
  <si>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</si>
  <si>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</si>
  <si>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</si>
  <si>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</si>
  <si>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</si>
  <si>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</si>
  <si>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</si>
  <si>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</si>
  <si>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</si>
  <si>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</si>
  <si>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</si>
  <si>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</si>
  <si>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</si>
  <si>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</si>
  <si>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</si>
  <si>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</si>
  <si>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</si>
  <si>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</si>
  <si>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</si>
  <si>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</si>
  <si>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</si>
  <si>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</si>
  <si>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</si>
  <si>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</si>
  <si>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</si>
  <si>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</si>
  <si>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</si>
  <si>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</si>
  <si>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</si>
  <si>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</si>
  <si>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</si>
  <si>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</si>
  <si>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</si>
  <si>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</si>
  <si>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</si>
  <si>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</si>
  <si>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</si>
  <si>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</si>
  <si>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</si>
  <si>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</si>
  <si>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</si>
  <si>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</si>
  <si>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</si>
  <si>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</si>
  <si>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</si>
  <si>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</si>
  <si>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</si>
  <si>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</si>
  <si>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</si>
  <si>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</si>
  <si>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</si>
  <si>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</si>
  <si>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</si>
  <si>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</si>
  <si>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</si>
  <si>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</si>
  <si>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</si>
  <si>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</si>
  <si>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</si>
  <si>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</si>
  <si>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</si>
  <si>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</si>
  <si>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</si>
  <si>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</si>
  <si>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</si>
  <si>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</si>
  <si>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</si>
  <si>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</si>
  <si>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</si>
  <si>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</si>
  <si>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</si>
  <si>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</si>
  <si>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</si>
  <si>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</si>
  <si>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</si>
  <si>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</si>
  <si>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</si>
  <si>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</si>
  <si>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</si>
  <si>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</si>
  <si>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</si>
  <si>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</si>
  <si>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</si>
  <si>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</si>
  <si>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</si>
  <si>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</si>
  <si>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</si>
  <si>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</si>
  <si>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</si>
  <si>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</si>
  <si>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</si>
  <si>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</si>
  <si>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</si>
  <si>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</si>
  <si>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</si>
  <si>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</si>
  <si>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</si>
  <si>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</si>
  <si>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</si>
  <si>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</si>
  <si>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</si>
  <si>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</si>
  <si>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</si>
  <si>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</si>
  <si>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</si>
  <si>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</si>
  <si>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</si>
  <si>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</si>
  <si>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</si>
  <si>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</si>
  <si>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</si>
  <si>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</si>
  <si>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</si>
  <si>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</si>
  <si>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</si>
  <si>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</si>
  <si>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</si>
  <si>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</si>
  <si>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</si>
  <si>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</si>
  <si>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</si>
  <si>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</si>
  <si>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</si>
  <si>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</si>
  <si>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</si>
  <si>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</si>
  <si>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</si>
  <si>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</si>
  <si>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</si>
  <si>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</si>
  <si>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</si>
  <si>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</si>
  <si>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</si>
  <si>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</si>
  <si>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</si>
  <si>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</si>
  <si>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</si>
  <si>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</si>
  <si>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</si>
  <si>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</si>
  <si>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</si>
  <si>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</si>
  <si>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</si>
  <si>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</si>
  <si>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</si>
  <si>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</si>
  <si>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</si>
  <si>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</si>
  <si>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</si>
  <si>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</si>
  <si>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</si>
  <si>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</si>
  <si>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</si>
  <si>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</si>
  <si>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</si>
  <si>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</si>
  <si>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</si>
  <si>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</si>
  <si>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</si>
  <si>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</si>
  <si>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</si>
  <si>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</si>
  <si>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</si>
  <si>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</si>
  <si>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</si>
  <si>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</si>
  <si>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</si>
  <si>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</si>
  <si>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</si>
  <si>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</si>
  <si>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</si>
  <si>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</si>
  <si>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</si>
  <si>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</si>
  <si>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</si>
  <si>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</si>
  <si>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</si>
  <si>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</si>
  <si>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</si>
  <si>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</si>
  <si>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</si>
  <si>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</si>
  <si>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</si>
  <si>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</si>
  <si>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</si>
  <si>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</si>
  <si>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</si>
  <si>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</si>
  <si>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</si>
  <si>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</si>
  <si>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</si>
  <si>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</si>
  <si>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</si>
  <si>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</si>
  <si>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</si>
  <si>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</si>
  <si>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</si>
  <si>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</si>
  <si>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</si>
  <si>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</si>
  <si>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</si>
  <si>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</si>
  <si>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</si>
  <si>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</si>
  <si>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</si>
  <si>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</si>
  <si>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</si>
  <si>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</si>
  <si>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</si>
  <si>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</si>
  <si>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</si>
  <si>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</si>
  <si>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</si>
  <si>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</si>
  <si>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</si>
  <si>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</si>
  <si>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</si>
  <si>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</si>
  <si>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</si>
  <si>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</si>
  <si>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</si>
  <si>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</si>
  <si>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</si>
  <si>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</si>
  <si>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</si>
  <si>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</si>
  <si>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</si>
  <si>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</si>
  <si>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</si>
  <si>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</si>
  <si>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</si>
  <si>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</si>
  <si>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</si>
  <si>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</si>
  <si>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</si>
  <si>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</si>
  <si>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</si>
  <si>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</si>
  <si>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</si>
  <si>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</si>
  <si>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</si>
  <si>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</si>
  <si>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</si>
  <si>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</si>
  <si>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</si>
  <si>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</si>
  <si>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</si>
  <si>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</si>
  <si>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</si>
  <si>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</si>
  <si>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</si>
  <si>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</si>
  <si>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</si>
  <si>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</si>
  <si>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</si>
  <si>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</si>
  <si>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</si>
  <si>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</si>
  <si>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</si>
  <si>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</si>
  <si>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</si>
  <si>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</si>
  <si>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</si>
  <si>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</si>
  <si>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</si>
  <si>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</si>
  <si>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</si>
  <si>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</si>
  <si>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</si>
  <si>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</si>
  <si>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</si>
  <si>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</si>
  <si>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</si>
  <si>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</si>
  <si>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</si>
  <si>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</si>
  <si>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</si>
  <si>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</si>
  <si>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</si>
  <si>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</si>
  <si>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</si>
  <si>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</si>
  <si>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</si>
  <si>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</si>
  <si>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</si>
  <si>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</si>
  <si>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</si>
  <si>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</si>
  <si>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</si>
  <si>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</si>
  <si>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</si>
  <si>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</si>
  <si>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</si>
  <si>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</si>
  <si>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</si>
  <si>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</si>
  <si>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</si>
  <si>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</si>
  <si>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</si>
  <si>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</si>
  <si>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</si>
  <si>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</si>
  <si>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</si>
  <si>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</si>
  <si>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</si>
  <si>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</si>
  <si>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</si>
  <si>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</si>
  <si>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</si>
  <si>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</si>
  <si>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</si>
  <si>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</si>
  <si>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</si>
  <si>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</si>
  <si>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</si>
  <si>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</si>
  <si>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</si>
  <si>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</si>
  <si>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</si>
  <si>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</si>
  <si>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</si>
  <si>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</si>
  <si>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</si>
  <si>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</si>
  <si>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</si>
  <si>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</si>
  <si>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</si>
  <si>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</si>
  <si>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</si>
  <si>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</si>
  <si>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</si>
  <si>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</si>
  <si>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</si>
  <si>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</si>
  <si>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</si>
  <si>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</si>
  <si>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</si>
  <si>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</si>
  <si>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</si>
  <si>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</si>
  <si>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</si>
  <si>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</si>
  <si>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</si>
  <si>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</si>
  <si>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</si>
  <si>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</si>
  <si>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</si>
  <si>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</si>
  <si>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</si>
  <si>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</si>
  <si>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</si>
  <si>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</si>
  <si>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</si>
  <si>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</si>
  <si>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</si>
  <si>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</si>
  <si>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</si>
  <si>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</si>
  <si>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</si>
  <si>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</si>
  <si>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</si>
  <si>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</si>
  <si>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</si>
  <si>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</si>
  <si>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</si>
  <si>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</si>
  <si>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</si>
  <si>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</si>
  <si>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</si>
  <si>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</si>
  <si>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</si>
  <si>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</si>
  <si>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</si>
  <si>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</si>
  <si>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</si>
  <si>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</si>
  <si>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</si>
  <si>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</si>
  <si>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</si>
  <si>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</si>
  <si>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</si>
  <si>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</si>
  <si>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</si>
  <si>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</si>
  <si>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</si>
  <si>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</si>
  <si>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</si>
  <si>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</si>
  <si>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</si>
  <si>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</si>
  <si>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</si>
  <si>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</si>
  <si>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</si>
  <si>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</si>
  <si>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</si>
  <si>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</si>
  <si>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</si>
  <si>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</si>
  <si>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</si>
  <si>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</si>
  <si>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</si>
  <si>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</si>
  <si>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</si>
  <si>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</si>
  <si>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</si>
  <si>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</si>
  <si>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</si>
  <si>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</si>
  <si>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</si>
  <si>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</si>
  <si>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</si>
  <si>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</si>
  <si>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</si>
  <si>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</si>
  <si>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</si>
  <si>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</si>
  <si>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</si>
  <si>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</si>
  <si>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</si>
  <si>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</si>
  <si>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</si>
  <si>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</si>
  <si>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</si>
  <si>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</si>
  <si>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</si>
  <si>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</si>
  <si>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</si>
  <si>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</si>
  <si>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</si>
  <si>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</si>
  <si>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</si>
  <si>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</si>
  <si>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</si>
  <si>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</si>
  <si>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</si>
  <si>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</si>
  <si>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</si>
  <si>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</si>
  <si>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</si>
  <si>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</si>
  <si>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</si>
  <si>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</si>
  <si>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</si>
  <si>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</si>
  <si>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</si>
  <si>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</si>
  <si>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</si>
  <si>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</si>
  <si>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</si>
  <si>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</si>
  <si>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</si>
  <si>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</si>
  <si>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</si>
  <si>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</si>
  <si>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</si>
  <si>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</si>
  <si>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</si>
  <si>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</si>
  <si>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</si>
  <si>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</si>
  <si>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</si>
  <si>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</si>
  <si>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</si>
  <si>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</si>
  <si>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</si>
  <si>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</si>
  <si>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</si>
  <si>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</si>
  <si>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</si>
  <si>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</si>
  <si>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</si>
  <si>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</si>
  <si>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</si>
  <si>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</si>
  <si>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</si>
  <si>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</si>
  <si>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</si>
  <si>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</si>
  <si>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</si>
  <si>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</si>
  <si>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</si>
  <si>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</si>
  <si>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</si>
  <si>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</si>
  <si>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</si>
  <si>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</si>
  <si>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</si>
  <si>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</si>
  <si>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</si>
  <si>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</si>
  <si>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</si>
  <si>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</si>
  <si>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</si>
  <si>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</si>
  <si>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</si>
  <si>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</si>
  <si>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</si>
  <si>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</si>
  <si>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</si>
  <si>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</si>
  <si>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</si>
  <si>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</si>
  <si>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</si>
  <si>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</si>
  <si>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</si>
  <si>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</si>
  <si>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</si>
  <si>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</si>
  <si>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</si>
  <si>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</si>
  <si>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</si>
  <si>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</si>
  <si>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</si>
  <si>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</si>
  <si>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</si>
  <si>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</si>
  <si>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</si>
  <si>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</si>
  <si>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</si>
  <si>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</si>
  <si>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</si>
  <si>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</si>
  <si>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</si>
  <si>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</si>
  <si>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</si>
  <si>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</si>
  <si>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</si>
  <si>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</si>
  <si>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</si>
  <si>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</si>
  <si>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</si>
  <si>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</si>
  <si>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</si>
  <si>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</si>
  <si>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</si>
  <si>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</si>
  <si>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</si>
  <si>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</si>
  <si>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</si>
  <si>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</si>
  <si>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</si>
  <si>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</si>
  <si>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</si>
  <si>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</si>
  <si>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</si>
  <si>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</si>
  <si>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</si>
  <si>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</si>
  <si>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</si>
  <si>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</si>
  <si>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</si>
  <si>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</si>
  <si>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</si>
  <si>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</si>
  <si>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</si>
  <si>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</si>
  <si>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</si>
  <si>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</si>
  <si>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</si>
  <si>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</si>
  <si>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</si>
  <si>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</si>
  <si>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</si>
  <si>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</si>
  <si>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</si>
  <si>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</si>
  <si>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</si>
  <si>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</si>
  <si>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</si>
  <si>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</si>
  <si>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</si>
  <si>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</si>
  <si>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</si>
  <si>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</si>
  <si>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</si>
  <si>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</si>
  <si>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</si>
  <si>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</si>
  <si>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</si>
  <si>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</si>
  <si>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</si>
  <si>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</si>
  <si>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</si>
  <si>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</si>
  <si>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</si>
  <si>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</si>
  <si>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</si>
  <si>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</si>
  <si>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</si>
  <si>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</si>
  <si>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</si>
  <si>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</si>
  <si>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</si>
  <si>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</si>
  <si>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</si>
  <si>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</si>
  <si>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</si>
  <si>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</si>
  <si>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</si>
  <si>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</si>
  <si>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</si>
  <si>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</si>
  <si>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</si>
  <si>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</si>
  <si>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</si>
  <si>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</si>
  <si>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</si>
  <si>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</si>
  <si>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</si>
  <si>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</si>
  <si>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</si>
  <si>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</si>
  <si>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</si>
  <si>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</si>
  <si>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</si>
  <si>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</si>
  <si>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</si>
  <si>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</si>
  <si>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</si>
  <si>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</si>
  <si>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</si>
  <si>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</si>
  <si>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</si>
  <si>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</si>
  <si>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</si>
  <si>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</si>
  <si>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</si>
  <si>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</si>
  <si>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</si>
  <si>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</si>
  <si>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</si>
  <si>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</si>
  <si>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</si>
  <si>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</si>
  <si>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</si>
  <si>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</si>
  <si>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</si>
  <si>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</si>
  <si>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</si>
  <si>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</si>
  <si>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</si>
  <si>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</si>
  <si>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</si>
  <si>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</si>
  <si>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</si>
  <si>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</si>
  <si>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</si>
  <si>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</si>
  <si>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</si>
  <si>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</si>
  <si>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</si>
  <si>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</si>
  <si>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</si>
  <si>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</si>
  <si>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</si>
  <si>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</si>
  <si>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</si>
  <si>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</si>
  <si>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</si>
  <si>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</si>
  <si>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</si>
  <si>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</si>
  <si>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</si>
  <si>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</si>
  <si>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</si>
  <si>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</si>
  <si>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</si>
  <si>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</si>
  <si>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</si>
  <si>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</si>
  <si>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</si>
  <si>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</si>
  <si>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</si>
  <si>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</si>
  <si>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</si>
  <si>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</si>
  <si>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</si>
  <si>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</si>
  <si>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</si>
  <si>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</si>
  <si>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</si>
  <si>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</si>
  <si>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</si>
  <si>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</si>
  <si>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</si>
  <si>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</si>
  <si>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</si>
  <si>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</si>
  <si>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</si>
  <si>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</si>
  <si>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</si>
  <si>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</si>
  <si>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</si>
  <si>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</si>
  <si>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</si>
  <si>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</si>
  <si>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</si>
  <si>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</si>
  <si>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</si>
  <si>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</si>
  <si>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</si>
  <si>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</si>
  <si>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</si>
  <si>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</si>
  <si>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</si>
  <si>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</si>
  <si>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</si>
  <si>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</si>
  <si>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</si>
  <si>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</si>
  <si>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</si>
  <si>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</si>
  <si>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</si>
  <si>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</si>
  <si>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</si>
  <si>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</si>
  <si>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</si>
  <si>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</si>
  <si>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</si>
  <si>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</si>
  <si>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</si>
  <si>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</si>
  <si>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</si>
  <si>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</si>
  <si>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</si>
  <si>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</si>
  <si>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</si>
  <si>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</si>
  <si>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</si>
  <si>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</si>
  <si>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</si>
  <si>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</si>
  <si>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</si>
  <si>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</si>
  <si>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</si>
  <si>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</si>
  <si>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</si>
  <si>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</si>
  <si>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</si>
  <si>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</si>
  <si>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</si>
  <si>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</si>
  <si>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</si>
  <si>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</si>
  <si>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</si>
  <si>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</si>
  <si>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</si>
  <si>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</si>
  <si>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</si>
  <si>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</si>
  <si>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</si>
  <si>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</si>
  <si>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</si>
  <si>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</si>
  <si>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</si>
  <si>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</si>
  <si>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</si>
  <si>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</si>
  <si>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</si>
  <si>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</si>
  <si>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</si>
  <si>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</si>
  <si>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</si>
  <si>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</si>
  <si>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</si>
  <si>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</si>
  <si>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</si>
  <si>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</si>
  <si>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</si>
  <si>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</si>
  <si>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</si>
  <si>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</si>
  <si>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</si>
  <si>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</si>
  <si>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</si>
  <si>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</si>
  <si>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</si>
  <si>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</si>
  <si>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</si>
  <si>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</si>
  <si>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</si>
  <si>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</si>
  <si>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</si>
  <si>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</si>
  <si>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</si>
  <si>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</si>
  <si>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</si>
  <si>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</si>
  <si>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</si>
  <si>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</si>
  <si>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</si>
  <si>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</si>
  <si>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</si>
  <si>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</si>
  <si>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</si>
  <si>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</si>
  <si>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</si>
  <si>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</si>
  <si>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</si>
  <si>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</si>
  <si>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</si>
  <si>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</si>
  <si>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</si>
  <si>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</si>
  <si>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</si>
  <si>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</si>
  <si>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</si>
  <si>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</si>
  <si>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</si>
  <si>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</si>
  <si>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</si>
  <si>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</si>
  <si>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</si>
  <si>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</si>
  <si>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</si>
  <si>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</si>
  <si>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</si>
  <si>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</si>
  <si>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</si>
  <si>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</si>
  <si>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</si>
  <si>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</si>
  <si>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</si>
  <si>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</si>
  <si>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</si>
  <si>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</si>
  <si>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</si>
  <si>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</si>
  <si>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</si>
  <si>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</si>
  <si>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</si>
  <si>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</si>
  <si>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</si>
  <si>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</si>
  <si>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</si>
  <si>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</si>
  <si>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</si>
  <si>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</si>
  <si>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</si>
  <si>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</si>
  <si>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</si>
  <si>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</si>
  <si>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</si>
  <si>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</si>
  <si>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</si>
  <si>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</si>
  <si>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</si>
  <si>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</si>
  <si>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</si>
  <si>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</si>
  <si>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</si>
  <si>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</si>
  <si>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</si>
  <si>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</si>
  <si>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</si>
  <si>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</si>
  <si>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</si>
  <si>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</si>
  <si>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</si>
  <si>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</si>
  <si>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</si>
  <si>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</si>
  <si>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</si>
  <si>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</si>
  <si>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</si>
  <si>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</si>
  <si>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</si>
  <si>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</si>
  <si>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</si>
  <si>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</si>
  <si>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</si>
  <si>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</si>
  <si>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</si>
  <si>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</si>
  <si>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</si>
  <si>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</si>
  <si>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</si>
  <si>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</si>
  <si>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</si>
  <si>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</si>
  <si>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</si>
  <si>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</si>
  <si>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</si>
  <si>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</si>
  <si>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</si>
  <si>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</si>
  <si>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</si>
  <si>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</si>
  <si>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</si>
  <si>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</si>
  <si>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</si>
  <si>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</si>
  <si>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</si>
  <si>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</si>
  <si>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</si>
  <si>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</si>
  <si>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</si>
  <si>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</si>
  <si>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</si>
  <si>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</si>
  <si>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</si>
  <si>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</si>
  <si>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</si>
  <si>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</si>
  <si>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</si>
  <si>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</si>
  <si>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</si>
  <si>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</si>
  <si>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</si>
  <si>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</si>
  <si>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</si>
  <si>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</si>
  <si>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</si>
  <si>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</si>
  <si>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</si>
  <si>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</si>
  <si>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</si>
  <si>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</si>
  <si>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</si>
  <si>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</si>
  <si>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</si>
  <si>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</si>
  <si>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</si>
  <si>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</si>
  <si>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</si>
  <si>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</si>
  <si>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</si>
  <si>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</si>
  <si>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</si>
  <si>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</si>
  <si>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</si>
  <si>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</si>
  <si>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</si>
  <si>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</si>
  <si>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</si>
  <si>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</si>
  <si>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</si>
  <si>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</si>
  <si>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</si>
  <si>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</si>
  <si>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</si>
  <si>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</si>
  <si>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</si>
  <si>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</si>
  <si>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</si>
  <si>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</si>
  <si>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</si>
  <si>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</si>
  <si>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</si>
  <si>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</si>
  <si>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</si>
  <si>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</si>
  <si>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</si>
  <si>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</si>
  <si>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</si>
  <si>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</si>
  <si>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</si>
  <si>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</si>
  <si>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</si>
  <si>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</si>
  <si>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</si>
  <si>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</si>
  <si>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</si>
  <si>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</si>
  <si>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</si>
  <si>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</si>
  <si>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</si>
  <si>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</si>
  <si>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</si>
  <si>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</si>
  <si>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</si>
  <si>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</si>
  <si>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</si>
  <si>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</si>
  <si>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</si>
  <si>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</si>
  <si>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</si>
  <si>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</si>
  <si>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</si>
  <si>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</si>
  <si>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</si>
  <si>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</si>
  <si>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</si>
  <si>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</si>
  <si>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</si>
  <si>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</si>
  <si>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</si>
  <si>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</si>
  <si>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</si>
  <si>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</si>
  <si>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</si>
  <si>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</si>
  <si>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</si>
  <si>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</si>
  <si>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</si>
  <si>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</si>
  <si>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</si>
  <si>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</si>
  <si>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</si>
  <si>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</si>
  <si>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</si>
  <si>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</si>
  <si>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</si>
  <si>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</si>
  <si>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</si>
  <si>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</si>
  <si>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</si>
  <si>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</si>
  <si>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</si>
  <si>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</si>
  <si>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</si>
  <si>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</si>
  <si>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</si>
  <si>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</si>
  <si>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</si>
  <si>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</si>
  <si>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</si>
  <si>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</si>
  <si>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</si>
  <si>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</si>
  <si>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</si>
  <si>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</si>
  <si>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</si>
  <si>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</si>
  <si>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</si>
  <si>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</si>
  <si>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</si>
  <si>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</si>
  <si>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</si>
  <si>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</si>
  <si>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</si>
  <si>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</si>
  <si>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</si>
  <si>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</si>
  <si>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</si>
  <si>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</si>
  <si>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</si>
  <si>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</si>
  <si>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</si>
  <si>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</si>
  <si>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</si>
  <si>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</si>
  <si>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</si>
  <si>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</si>
  <si>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</si>
  <si>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</si>
  <si>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</si>
  <si>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</si>
  <si>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</si>
  <si>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</si>
  <si>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</si>
  <si>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</si>
  <si>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</si>
  <si>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</si>
  <si>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</si>
  <si>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</si>
  <si>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</si>
  <si>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</si>
  <si>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</si>
  <si>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</si>
  <si>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</si>
  <si>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</si>
  <si>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</si>
  <si>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</si>
  <si>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</si>
  <si>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</si>
  <si>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</si>
  <si>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</si>
  <si>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</si>
  <si>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</si>
  <si>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</si>
  <si>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</si>
  <si>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</si>
  <si>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</si>
  <si>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</si>
  <si>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</si>
  <si>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</si>
  <si>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</si>
  <si>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</si>
  <si>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</si>
  <si>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</si>
  <si>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</si>
  <si>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</si>
  <si>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</si>
  <si>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</si>
  <si>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</si>
  <si>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</si>
  <si>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</si>
  <si>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</si>
  <si>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</si>
  <si>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</si>
  <si>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</si>
  <si>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</si>
  <si>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</si>
  <si>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</si>
  <si>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</si>
  <si>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</si>
  <si>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</si>
  <si>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</si>
  <si>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</si>
  <si>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</si>
  <si>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</si>
  <si>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</si>
  <si>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</si>
  <si>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</si>
  <si>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</si>
  <si>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</si>
  <si>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</si>
  <si>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</si>
  <si>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</si>
  <si>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</si>
  <si>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</si>
  <si>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</si>
  <si>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</si>
  <si>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</si>
  <si>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</si>
  <si>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</si>
  <si>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</si>
  <si>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</si>
  <si>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</si>
  <si>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</si>
  <si>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</si>
  <si>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</si>
  <si>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</si>
  <si>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</si>
  <si>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</si>
  <si>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</si>
  <si>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</si>
  <si>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</si>
  <si>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</si>
  <si>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</si>
  <si>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</si>
  <si>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</si>
  <si>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</si>
  <si>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</si>
  <si>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</si>
  <si>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</si>
  <si>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</si>
  <si>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</si>
  <si>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</si>
  <si>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</si>
  <si>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</si>
  <si>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</si>
  <si>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</si>
  <si>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</si>
  <si>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</si>
  <si>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</si>
  <si>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</si>
  <si>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</si>
  <si>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</si>
  <si>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</si>
  <si>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</si>
  <si>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</si>
  <si>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</si>
  <si>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</si>
  <si>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</si>
  <si>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</si>
  <si>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</si>
  <si>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</si>
  <si>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</si>
  <si>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</si>
  <si>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</si>
  <si>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</si>
  <si>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</si>
  <si>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</si>
  <si>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</si>
  <si>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</si>
  <si>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</si>
  <si>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</si>
  <si>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</si>
  <si>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</si>
  <si>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</si>
  <si>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</si>
  <si>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</si>
  <si>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</si>
  <si>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</si>
  <si>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</si>
  <si>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</si>
  <si>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</si>
  <si>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</si>
  <si>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</si>
  <si>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</si>
  <si>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</si>
  <si>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</si>
  <si>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</si>
  <si>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</si>
  <si>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</si>
  <si>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</si>
  <si>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</si>
  <si>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</si>
  <si>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</si>
  <si>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</si>
  <si>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</si>
  <si>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</si>
  <si>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</si>
  <si>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</si>
  <si>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</si>
  <si>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</si>
  <si>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</si>
  <si>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</si>
  <si>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</si>
  <si>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</si>
  <si>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</si>
  <si>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</si>
  <si>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</si>
  <si>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</si>
  <si>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</si>
  <si>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</si>
  <si>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</si>
  <si>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</si>
  <si>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</si>
  <si>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</si>
  <si>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</si>
  <si>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</si>
  <si>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</si>
  <si>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</si>
  <si>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</si>
  <si>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</si>
  <si>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</si>
  <si>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</si>
  <si>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</si>
  <si>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</si>
  <si>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</si>
  <si>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</si>
  <si>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</si>
  <si>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</si>
  <si>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</si>
  <si>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</si>
  <si>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</si>
  <si>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</si>
  <si>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</si>
  <si>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</si>
  <si>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</si>
  <si>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</si>
  <si>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</si>
  <si>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</si>
  <si>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</si>
  <si>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</si>
  <si>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</si>
  <si>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</si>
  <si>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</si>
  <si>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</si>
  <si>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</si>
  <si>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</si>
  <si>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</si>
  <si>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</si>
  <si>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</si>
  <si>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</si>
  <si>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</si>
  <si>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</si>
  <si>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</si>
  <si>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</si>
  <si>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</si>
  <si>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</si>
  <si>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</si>
  <si>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</si>
  <si>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</si>
  <si>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</si>
  <si>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</si>
  <si>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</si>
  <si>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</si>
  <si>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</si>
  <si>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</si>
  <si>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</si>
  <si>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</si>
  <si>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</si>
  <si>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</si>
  <si>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</si>
  <si>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</si>
  <si>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</si>
  <si>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</si>
  <si>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</si>
  <si>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</si>
  <si>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</si>
  <si>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</si>
  <si>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</si>
  <si>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</si>
  <si>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</si>
  <si>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</si>
  <si>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</si>
  <si>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</si>
  <si>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</si>
  <si>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</si>
  <si>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</si>
  <si>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</si>
  <si>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</si>
  <si>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</si>
  <si>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</si>
  <si>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</si>
  <si>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</si>
  <si>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</si>
  <si>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</si>
  <si>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</si>
  <si>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</si>
  <si>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</si>
  <si>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</si>
  <si>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</si>
  <si>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</si>
  <si>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</si>
  <si>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</si>
  <si>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</si>
  <si>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</si>
  <si>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</si>
  <si>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</si>
  <si>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</si>
  <si>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</si>
  <si>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</si>
  <si>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</si>
  <si>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</si>
  <si>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</si>
  <si>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</si>
  <si>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</si>
  <si>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</si>
  <si>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</si>
  <si>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</si>
  <si>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</si>
  <si>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</si>
  <si>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</si>
  <si>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</si>
  <si>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</si>
  <si>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</si>
  <si>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</si>
  <si>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</si>
  <si>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</si>
  <si>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</si>
  <si>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</si>
  <si>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</si>
  <si>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</si>
  <si>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</si>
  <si>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</si>
  <si>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</si>
  <si>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</si>
  <si>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</si>
  <si>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</si>
  <si>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</si>
  <si>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</si>
  <si>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</si>
  <si>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</si>
  <si>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</si>
  <si>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</si>
  <si>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</si>
  <si>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</si>
  <si>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</si>
  <si>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</si>
  <si>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</si>
  <si>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</si>
  <si>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</si>
  <si>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</si>
  <si>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</si>
  <si>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</si>
  <si>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</si>
  <si>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</si>
  <si>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</si>
  <si>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</si>
  <si>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</si>
  <si>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</si>
  <si>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</si>
  <si>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</si>
  <si>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</si>
  <si>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</si>
  <si>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</si>
  <si>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</si>
  <si>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</si>
  <si>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</si>
  <si>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</si>
  <si>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</si>
  <si>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</si>
  <si>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</si>
  <si>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</si>
  <si>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</si>
  <si>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</si>
  <si>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</si>
  <si>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</si>
  <si>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</si>
  <si>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</si>
  <si>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</si>
  <si>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</si>
  <si>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</si>
  <si>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</si>
  <si>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</si>
  <si>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</si>
  <si>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</si>
  <si>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</si>
  <si>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</si>
  <si>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</si>
  <si>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</si>
  <si>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</si>
  <si>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</si>
  <si>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</si>
  <si>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</si>
  <si>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</si>
  <si>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</si>
  <si>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</si>
  <si>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</si>
  <si>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</si>
  <si>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</si>
  <si>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</si>
  <si>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</si>
  <si>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</si>
  <si>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</si>
  <si>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</si>
  <si>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</si>
  <si>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</si>
  <si>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</si>
  <si>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</si>
  <si>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</si>
  <si>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</si>
  <si>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</si>
  <si>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</si>
  <si>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</si>
  <si>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</si>
  <si>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</si>
  <si>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</si>
  <si>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</si>
  <si>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</si>
  <si>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</si>
  <si>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</si>
  <si>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</si>
  <si>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</si>
  <si>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</si>
  <si>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</si>
  <si>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</si>
  <si>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</si>
  <si>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</si>
  <si>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</si>
  <si>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</si>
  <si>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</si>
  <si>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</si>
  <si>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</si>
  <si>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</si>
  <si>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</si>
  <si>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</si>
  <si>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</si>
  <si>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</si>
  <si>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</si>
  <si>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</si>
  <si>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</si>
  <si>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</si>
  <si>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</si>
  <si>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</si>
  <si>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</si>
  <si>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</si>
  <si>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</si>
  <si>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</si>
  <si>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</si>
  <si>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</si>
  <si>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</si>
  <si>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</si>
  <si>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</si>
  <si>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</si>
  <si>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</si>
  <si>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</si>
  <si>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</si>
  <si>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</si>
  <si>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</si>
  <si>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</si>
  <si>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</si>
  <si>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</si>
  <si>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</si>
  <si>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</si>
  <si>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</si>
  <si>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</si>
  <si>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</si>
  <si>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</si>
  <si>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</si>
  <si>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</si>
  <si>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</si>
  <si>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</si>
  <si>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</si>
  <si>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</si>
  <si>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</si>
  <si>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</si>
  <si>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</si>
  <si>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</si>
  <si>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</si>
  <si>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</si>
  <si>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</si>
  <si>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</si>
  <si>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</si>
  <si>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</si>
  <si>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</si>
  <si>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</si>
  <si>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</si>
  <si>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</si>
  <si>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</si>
  <si>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</si>
  <si>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</si>
  <si>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</si>
  <si>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</si>
  <si>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</si>
  <si>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</si>
  <si>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</si>
  <si>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</si>
  <si>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</si>
  <si>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</si>
  <si>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</si>
  <si>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</si>
  <si>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</si>
  <si>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</si>
  <si>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</si>
  <si>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</si>
  <si>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</si>
  <si>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</si>
  <si>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</si>
  <si>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</si>
  <si>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</si>
  <si>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</si>
  <si>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</si>
  <si>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</si>
  <si>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</si>
  <si>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</si>
  <si>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</si>
  <si>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</si>
  <si>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</si>
  <si>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</si>
  <si>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</si>
  <si>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</si>
  <si>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</si>
  <si>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</si>
  <si>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</si>
  <si>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</si>
  <si>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</si>
  <si>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</si>
  <si>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</si>
  <si>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</si>
  <si>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</si>
  <si>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</si>
  <si>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</si>
  <si>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</si>
  <si>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</si>
  <si>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</si>
  <si>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</si>
  <si>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</si>
  <si>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</si>
  <si>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</si>
  <si>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</si>
  <si>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</si>
  <si>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</si>
  <si>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</si>
  <si>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</si>
  <si>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</si>
  <si>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</si>
  <si>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</si>
  <si>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</si>
  <si>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</si>
  <si>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</si>
  <si>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</si>
  <si>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</si>
  <si>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</si>
  <si>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</si>
  <si>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</si>
  <si>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</si>
  <si>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</si>
  <si>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</si>
  <si>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</si>
  <si>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</si>
  <si>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</si>
  <si>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</si>
  <si>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</si>
  <si>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</si>
  <si>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</si>
  <si>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</si>
  <si>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</si>
  <si>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</si>
  <si>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</si>
  <si>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</si>
  <si>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</si>
  <si>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</si>
  <si>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</si>
  <si>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</si>
  <si>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</si>
  <si>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</si>
  <si>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</si>
  <si>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</si>
  <si>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</si>
  <si>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</si>
  <si>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</si>
  <si>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</si>
  <si>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</si>
  <si>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</si>
  <si>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</si>
  <si>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</si>
  <si>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</si>
  <si>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</si>
  <si>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</si>
  <si>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</si>
  <si>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</si>
  <si>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</si>
  <si>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</si>
  <si>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</si>
  <si>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</si>
  <si>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</si>
  <si>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</si>
  <si>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</si>
  <si>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</si>
  <si>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</si>
  <si>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</si>
  <si>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</si>
  <si>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</si>
  <si>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</si>
  <si>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</si>
  <si>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</si>
  <si>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</si>
  <si>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</si>
  <si>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</si>
  <si>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</si>
  <si>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</si>
  <si>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</si>
  <si>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</si>
  <si>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</si>
  <si>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</si>
  <si>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</si>
  <si>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</si>
  <si>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</si>
  <si>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</si>
  <si>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</si>
  <si>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</si>
  <si>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</si>
  <si>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</si>
  <si>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</si>
  <si>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</si>
  <si>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</si>
  <si>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</si>
  <si>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</si>
  <si>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</si>
  <si>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</si>
  <si>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</si>
  <si>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</si>
  <si>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</si>
  <si>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</si>
  <si>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</si>
  <si>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</si>
  <si>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</si>
  <si>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</si>
  <si>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</si>
  <si>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</si>
  <si>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</si>
  <si>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</si>
  <si>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</si>
  <si>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</si>
  <si>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</si>
  <si>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</si>
  <si>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</si>
  <si>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</si>
  <si>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</si>
  <si>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</si>
  <si>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</si>
  <si>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</si>
  <si>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</si>
  <si>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</si>
  <si>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</si>
  <si>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</si>
  <si>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</si>
  <si>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</si>
  <si>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</si>
  <si>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</si>
  <si>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</si>
  <si>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</si>
  <si>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</si>
  <si>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</si>
  <si>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</si>
  <si>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</si>
  <si>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</si>
  <si>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</si>
  <si>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</si>
  <si>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</si>
  <si>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</si>
  <si>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</si>
  <si>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</si>
  <si>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</si>
  <si>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</si>
  <si>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</si>
  <si>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</si>
  <si>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</si>
  <si>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</si>
  <si>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</si>
  <si>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</si>
  <si>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</si>
  <si>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</si>
  <si>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</si>
  <si>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</si>
  <si>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</si>
  <si>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</si>
  <si>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</si>
  <si>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</si>
  <si>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</si>
  <si>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</si>
  <si>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</si>
  <si>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</si>
  <si>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</si>
  <si>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</si>
  <si>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</si>
  <si>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</si>
  <si>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</si>
  <si>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</si>
  <si>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</si>
  <si>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</si>
  <si>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</si>
  <si>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</si>
  <si>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</si>
  <si>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</si>
  <si>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</si>
  <si>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</si>
  <si>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</si>
  <si>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</si>
  <si>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</si>
  <si>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</si>
  <si>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</si>
  <si>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</si>
  <si>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</si>
  <si>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</si>
  <si>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</si>
  <si>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</si>
  <si>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</si>
  <si>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</si>
  <si>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</si>
  <si>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</si>
  <si>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</si>
  <si>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</si>
  <si>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</si>
  <si>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</si>
  <si>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</si>
  <si>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</si>
  <si>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</si>
  <si>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</si>
  <si>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</si>
  <si>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</si>
  <si>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</si>
  <si>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</si>
  <si>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</si>
  <si>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</si>
  <si>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</si>
  <si>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</si>
  <si>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</si>
  <si>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</si>
  <si>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</si>
  <si>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</si>
  <si>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</si>
  <si>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</si>
  <si>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</si>
  <si>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</si>
  <si>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</si>
  <si>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</si>
  <si>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</si>
  <si>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</si>
  <si>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</si>
  <si>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</si>
  <si>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</si>
  <si>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</si>
  <si>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</si>
  <si>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</si>
  <si>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</si>
  <si>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</si>
  <si>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</si>
  <si>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</si>
  <si>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</si>
  <si>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</si>
  <si>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</si>
  <si>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</si>
  <si>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</si>
  <si>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</si>
  <si>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</si>
  <si>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</si>
  <si>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</si>
  <si>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</si>
  <si>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</si>
  <si>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</si>
  <si>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</si>
  <si>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</si>
  <si>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</si>
  <si>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</si>
  <si>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</si>
  <si>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</si>
  <si>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</si>
  <si>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</si>
  <si>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</si>
  <si>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</si>
  <si>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</si>
  <si>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</si>
  <si>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</si>
  <si>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</si>
  <si>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</si>
  <si>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</si>
  <si>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</si>
  <si>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</si>
  <si>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</si>
  <si>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</si>
  <si>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</si>
  <si>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</si>
  <si>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</si>
  <si>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</si>
  <si>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</si>
  <si>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</si>
  <si>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</si>
  <si>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</si>
  <si>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</si>
  <si>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</si>
  <si>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</si>
  <si>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</si>
  <si>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</si>
  <si>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</si>
  <si>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</si>
  <si>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</si>
  <si>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</si>
  <si>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</si>
  <si>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</si>
  <si>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</si>
  <si>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</si>
  <si>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</si>
  <si>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</si>
  <si>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</si>
  <si>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</si>
  <si>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</si>
  <si>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</si>
  <si>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</si>
  <si>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</si>
  <si>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</si>
  <si>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</si>
  <si>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</si>
  <si>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</si>
  <si>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</si>
  <si>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</si>
  <si>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</si>
  <si>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</si>
  <si>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</si>
  <si>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</si>
  <si>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</si>
  <si>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</si>
  <si>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</si>
  <si>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</si>
  <si>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</si>
  <si>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</si>
  <si>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</si>
  <si>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</si>
  <si>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</si>
  <si>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</si>
  <si>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</si>
  <si>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</si>
  <si>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</si>
  <si>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</si>
  <si>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</si>
  <si>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</si>
  <si>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</si>
  <si>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</si>
  <si>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</si>
  <si>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</si>
  <si>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</si>
  <si>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</si>
  <si>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</si>
  <si>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</si>
  <si>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</si>
  <si>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</si>
  <si>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</si>
  <si>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</si>
  <si>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</si>
  <si>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</si>
  <si>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</si>
  <si>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</si>
  <si>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</si>
  <si>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</si>
  <si>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</si>
  <si>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</si>
  <si>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</si>
  <si>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</si>
  <si>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</si>
  <si>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</si>
  <si>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</si>
  <si>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</si>
  <si>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</si>
  <si>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</si>
  <si>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</si>
  <si>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</si>
  <si>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</si>
  <si>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</si>
  <si>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</si>
  <si>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</si>
  <si>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</si>
  <si>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</si>
  <si>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</si>
  <si>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</si>
  <si>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</si>
  <si>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</si>
  <si>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</si>
  <si>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</si>
  <si>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</si>
  <si>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</si>
  <si>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</si>
  <si>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</si>
  <si>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</si>
  <si>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</si>
  <si>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</si>
  <si>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</si>
  <si>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</si>
  <si>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</si>
  <si>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</si>
  <si>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</si>
  <si>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</si>
  <si>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</si>
  <si>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</si>
  <si>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</si>
  <si>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</si>
  <si>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</si>
  <si>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</si>
  <si>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</si>
  <si>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</si>
  <si>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</si>
  <si>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</si>
  <si>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</si>
  <si>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</si>
  <si>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</si>
  <si>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</si>
  <si>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</si>
  <si>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</si>
  <si>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</si>
  <si>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</si>
  <si>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</si>
  <si>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</si>
  <si>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</si>
  <si>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</si>
  <si>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</si>
  <si>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</si>
  <si>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</si>
  <si>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</si>
  <si>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</si>
  <si>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</si>
  <si>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</si>
  <si>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</si>
  <si>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</si>
  <si>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</si>
  <si>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</si>
  <si>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</si>
  <si>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</si>
  <si>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</si>
  <si>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</si>
  <si>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</si>
  <si>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</si>
  <si>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</si>
  <si>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</si>
  <si>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</si>
  <si>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</si>
  <si>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</si>
  <si>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</si>
  <si>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</si>
  <si>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</si>
  <si>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</si>
  <si>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</si>
  <si>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</si>
  <si>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</si>
  <si>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</si>
  <si>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</si>
  <si>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</si>
  <si>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</si>
  <si>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</si>
  <si>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</si>
  <si>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</si>
  <si>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</si>
  <si>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</si>
  <si>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</si>
  <si>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</si>
  <si>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</si>
  <si>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</si>
  <si>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</si>
  <si>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</si>
  <si>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</si>
  <si>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</si>
  <si>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</si>
  <si>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</si>
  <si>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</si>
  <si>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</si>
  <si>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</si>
  <si>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</si>
  <si>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</si>
  <si>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</si>
  <si>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</si>
  <si>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</si>
  <si>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</si>
  <si>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</si>
  <si>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</si>
  <si>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</si>
  <si>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</si>
  <si>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</si>
  <si>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</si>
  <si>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</si>
  <si>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</si>
  <si>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</si>
  <si>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</si>
  <si>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</si>
  <si>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</si>
  <si>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</si>
  <si>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</si>
  <si>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</si>
  <si>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</si>
  <si>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</si>
  <si>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</si>
  <si>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</si>
  <si>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</si>
  <si>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</si>
  <si>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</si>
  <si>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</si>
  <si>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</si>
  <si>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</si>
  <si>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</si>
  <si>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</si>
  <si>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</si>
  <si>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</si>
  <si>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</si>
  <si>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</si>
  <si>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</si>
  <si>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</si>
  <si>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</si>
  <si>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</si>
  <si>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</si>
  <si>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</si>
  <si>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</si>
  <si>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</si>
  <si>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</si>
  <si>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</si>
  <si>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</si>
  <si>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</si>
  <si>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</si>
  <si>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</si>
  <si>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</si>
  <si>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</si>
  <si>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</si>
  <si>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</si>
  <si>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</si>
  <si>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</si>
  <si>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</si>
  <si>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</si>
  <si>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</si>
  <si>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</si>
  <si>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</si>
  <si>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</si>
  <si>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</si>
  <si>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</si>
  <si>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</si>
  <si>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</si>
  <si>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</si>
  <si>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</si>
  <si>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</si>
  <si>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</si>
  <si>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</si>
  <si>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</si>
  <si>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</si>
  <si>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</si>
  <si>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</si>
  <si>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</si>
  <si>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</si>
  <si>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</si>
  <si>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</si>
  <si>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</si>
  <si>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</si>
  <si>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</si>
  <si>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</si>
  <si>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</si>
  <si>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</si>
  <si>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</si>
  <si>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</si>
  <si>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</si>
  <si>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</si>
  <si>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</si>
  <si>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</si>
  <si>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</si>
  <si>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</si>
  <si>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</si>
  <si>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</si>
  <si>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</si>
  <si>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</si>
  <si>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</si>
  <si>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</si>
  <si>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</si>
  <si>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</si>
  <si>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</si>
  <si>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</si>
  <si>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</si>
  <si>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</si>
  <si>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</si>
  <si>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</si>
  <si>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</si>
  <si>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</si>
  <si>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</si>
  <si>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</si>
  <si>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</si>
  <si>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</si>
  <si>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</si>
  <si>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</si>
  <si>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</si>
  <si>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</si>
  <si>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</si>
  <si>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</si>
  <si>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</si>
  <si>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</si>
  <si>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</si>
  <si>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</si>
  <si>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</si>
  <si>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</si>
  <si>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</si>
  <si>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</si>
  <si>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</si>
  <si>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</si>
  <si>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</si>
  <si>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</si>
  <si>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</si>
  <si>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</si>
  <si>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</si>
  <si>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</si>
  <si>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</si>
  <si>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</si>
  <si>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</si>
  <si>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</si>
  <si>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</si>
  <si>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</si>
  <si>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</si>
  <si>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</si>
  <si>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</si>
  <si>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</si>
  <si>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</si>
  <si>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</si>
  <si>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</si>
  <si>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</si>
  <si>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</si>
  <si>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</si>
  <si>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</si>
  <si>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</si>
  <si>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</si>
  <si>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</si>
  <si>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</si>
  <si>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</si>
  <si>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</si>
  <si>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</si>
  <si>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</si>
  <si>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</si>
  <si>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</si>
  <si>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</si>
  <si>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</si>
  <si>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</si>
  <si>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</si>
  <si>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</si>
  <si>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</si>
  <si>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</si>
  <si>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</si>
  <si>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</si>
  <si>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</si>
  <si>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</si>
  <si>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</si>
  <si>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</si>
  <si>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</si>
  <si>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</si>
  <si>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</si>
  <si>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</si>
  <si>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</si>
  <si>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</si>
  <si>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</si>
  <si>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</si>
  <si>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</si>
  <si>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</si>
  <si>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</si>
  <si>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</si>
  <si>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</si>
  <si>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</si>
  <si>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</si>
  <si>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</si>
  <si>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</si>
  <si>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</si>
  <si>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</si>
  <si>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</si>
  <si>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</si>
  <si>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</si>
  <si>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</si>
  <si>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</si>
  <si>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</si>
  <si>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</si>
  <si>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</si>
  <si>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</si>
  <si>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</si>
  <si>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</si>
  <si>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</si>
  <si>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</si>
  <si>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</si>
  <si>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</si>
  <si>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</si>
  <si>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</si>
  <si>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</si>
  <si>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</si>
  <si>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</si>
  <si>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</si>
  <si>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</si>
  <si>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</si>
  <si>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</si>
  <si>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</si>
  <si>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</si>
  <si>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</si>
  <si>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</si>
  <si>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</si>
  <si>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</si>
  <si>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</si>
  <si>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</si>
  <si>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</si>
  <si>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</si>
  <si>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</si>
  <si>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</si>
  <si>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</si>
  <si>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</si>
  <si>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</si>
  <si>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</si>
  <si>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</si>
  <si>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</si>
  <si>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</si>
  <si>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</si>
  <si>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</si>
  <si>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</si>
  <si>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</si>
  <si>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</si>
  <si>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</si>
  <si>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</si>
  <si>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</si>
  <si>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</si>
  <si>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</si>
  <si>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</si>
  <si>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</si>
  <si>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</si>
  <si>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</si>
  <si>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</si>
  <si>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</si>
  <si>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</si>
  <si>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</si>
  <si>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</si>
  <si>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</si>
  <si>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</si>
  <si>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</si>
  <si>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</si>
  <si>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</si>
  <si>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</si>
  <si>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</si>
  <si>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</si>
  <si>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</si>
  <si>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</si>
  <si>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</si>
  <si>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</si>
  <si>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</si>
  <si>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</si>
  <si>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</si>
  <si>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</si>
  <si>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</si>
  <si>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</si>
  <si>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</si>
  <si>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</si>
  <si>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</si>
  <si>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</si>
  <si>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</si>
  <si>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</si>
  <si>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</si>
  <si>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</si>
  <si>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</si>
  <si>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</si>
  <si>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</si>
  <si>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</si>
  <si>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</si>
  <si>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</si>
  <si>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</si>
  <si>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</si>
  <si>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</si>
  <si>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</si>
  <si>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</si>
  <si>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</si>
  <si>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</si>
  <si>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</si>
  <si>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</si>
  <si>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</si>
  <si>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</si>
  <si>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</si>
  <si>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</si>
  <si>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</si>
  <si>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</si>
  <si>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</si>
  <si>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</si>
  <si>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</si>
  <si>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</si>
  <si>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</si>
  <si>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</si>
  <si>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</si>
  <si>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</si>
  <si>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</si>
  <si>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</si>
  <si>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</si>
  <si>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</si>
  <si>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</si>
  <si>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</si>
  <si>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</si>
  <si>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</si>
  <si>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</si>
  <si>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</si>
  <si>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</si>
  <si>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</si>
  <si>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</si>
  <si>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</si>
  <si>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</si>
  <si>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</si>
  <si>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</si>
  <si>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</si>
  <si>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</si>
  <si>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</si>
  <si>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</si>
  <si>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</si>
  <si>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</si>
  <si>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</si>
  <si>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</si>
  <si>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</si>
  <si>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</si>
  <si>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</si>
  <si>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</si>
  <si>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</si>
  <si>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</si>
  <si>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</si>
  <si>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</si>
  <si>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</si>
  <si>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</si>
  <si>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</si>
  <si>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</si>
  <si>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</si>
  <si>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</si>
  <si>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</si>
  <si>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</si>
  <si>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</si>
  <si>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</si>
  <si>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</si>
  <si>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</si>
  <si>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</si>
  <si>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</si>
  <si>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</si>
  <si>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</si>
  <si>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</si>
  <si>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</si>
  <si>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</si>
  <si>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</si>
  <si>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</si>
  <si>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</si>
  <si>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</si>
  <si>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</si>
  <si>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</si>
  <si>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</si>
  <si>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</si>
  <si>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</si>
  <si>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</si>
  <si>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</si>
  <si>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</si>
  <si>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</si>
  <si>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</si>
  <si>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</si>
  <si>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</si>
  <si>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</si>
  <si>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</si>
  <si>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</si>
  <si>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</si>
  <si>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</si>
  <si>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</si>
  <si>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</si>
  <si>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</si>
  <si>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</si>
  <si>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</si>
  <si>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</si>
  <si>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</si>
  <si>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</si>
  <si>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</si>
  <si>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</si>
  <si>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</si>
  <si>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</si>
  <si>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</si>
  <si>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</si>
  <si>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</si>
  <si>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</si>
  <si>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</si>
  <si>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</si>
  <si>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</si>
  <si>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</si>
  <si>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</si>
  <si>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</si>
  <si>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</si>
  <si>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</si>
  <si>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</si>
  <si>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</si>
  <si>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</si>
  <si>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</si>
  <si>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</si>
  <si>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</si>
  <si>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</si>
  <si>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</si>
  <si>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</si>
  <si>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</si>
  <si>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</si>
  <si>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</si>
  <si>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</si>
  <si>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</si>
  <si>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</si>
  <si>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</si>
  <si>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</si>
  <si>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</si>
  <si>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</si>
  <si>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</si>
  <si>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</si>
  <si>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</si>
  <si>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</si>
  <si>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</si>
  <si>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</si>
  <si>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</si>
  <si>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</si>
  <si>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</si>
  <si>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</si>
  <si>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</si>
  <si>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</si>
  <si>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</si>
  <si>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</si>
  <si>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</si>
  <si>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</si>
  <si>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</si>
  <si>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</si>
  <si>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</si>
  <si>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</si>
  <si>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</si>
  <si>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</si>
  <si>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</si>
  <si>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</si>
  <si>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</si>
  <si>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</si>
  <si>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</si>
  <si>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</si>
  <si>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</si>
  <si>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</si>
  <si>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</si>
  <si>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</si>
  <si>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</si>
  <si>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</si>
  <si>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</si>
  <si>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</si>
  <si>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</si>
  <si>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</si>
  <si>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</si>
  <si>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</si>
  <si>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</si>
  <si>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</si>
  <si>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</si>
  <si>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</si>
  <si>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</si>
  <si>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</si>
  <si>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</si>
  <si>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</si>
  <si>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</si>
  <si>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</si>
  <si>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</si>
  <si>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</si>
  <si>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</si>
  <si>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</si>
  <si>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</si>
  <si>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</si>
  <si>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</si>
  <si>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</si>
  <si>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</si>
  <si>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</si>
  <si>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</si>
  <si>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</si>
  <si>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</si>
  <si>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</si>
  <si>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</si>
  <si>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</si>
  <si>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</si>
  <si>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</si>
  <si>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</si>
  <si>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</si>
  <si>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</si>
  <si>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</si>
  <si>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</si>
  <si>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</si>
  <si>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</si>
  <si>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</si>
  <si>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</si>
  <si>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</si>
  <si>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</si>
  <si>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</si>
  <si>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</si>
  <si>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</si>
  <si>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</si>
  <si>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</si>
  <si>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</si>
  <si>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</si>
  <si>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</si>
  <si>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</si>
  <si>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</si>
  <si>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</si>
  <si>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</si>
  <si>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</si>
  <si>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</si>
  <si>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</si>
  <si>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</si>
  <si>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</si>
  <si>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</si>
  <si>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</si>
  <si>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</si>
  <si>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</si>
  <si>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</si>
  <si>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</si>
  <si>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</si>
  <si>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</si>
  <si>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</si>
  <si>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</si>
  <si>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</si>
  <si>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</si>
  <si>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</si>
  <si>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</si>
  <si>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</si>
  <si>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</si>
  <si>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</si>
  <si>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</si>
  <si>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</si>
  <si>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</si>
  <si>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</si>
  <si>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</si>
  <si>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</si>
  <si>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</si>
  <si>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</si>
  <si>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</si>
  <si>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</si>
  <si>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</si>
  <si>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</si>
  <si>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</si>
  <si>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</si>
  <si>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</si>
  <si>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</si>
  <si>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</si>
  <si>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</si>
  <si>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</si>
  <si>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</si>
  <si>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</si>
  <si>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</si>
  <si>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</si>
  <si>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</si>
  <si>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</si>
  <si>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</si>
  <si>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</si>
  <si>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</si>
  <si>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</si>
  <si>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</si>
  <si>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</si>
  <si>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</si>
  <si>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</si>
  <si>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</si>
  <si>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</si>
  <si>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</si>
  <si>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</si>
  <si>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</si>
  <si>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</si>
  <si>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</si>
  <si>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</si>
  <si>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</si>
  <si>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</si>
  <si>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</si>
  <si>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</si>
  <si>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</si>
  <si>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</si>
  <si>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</si>
  <si>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</si>
  <si>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</si>
  <si>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</si>
  <si>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</si>
  <si>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</si>
  <si>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</si>
  <si>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</si>
  <si>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</si>
  <si>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</si>
  <si>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</si>
  <si>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</si>
  <si>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</si>
  <si>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</si>
  <si>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</si>
  <si>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</si>
  <si>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</si>
  <si>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</si>
  <si>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</si>
  <si>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</si>
  <si>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</si>
  <si>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</si>
  <si>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</si>
  <si>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</si>
  <si>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</si>
  <si>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</si>
  <si>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</si>
  <si>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</si>
  <si>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</si>
  <si>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</si>
  <si>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</si>
  <si>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</si>
  <si>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</si>
  <si>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</si>
  <si>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</si>
  <si>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</si>
  <si>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</si>
  <si>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</si>
  <si>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</si>
  <si>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</si>
  <si>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</si>
  <si>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</si>
  <si>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</si>
  <si>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</si>
  <si>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</si>
  <si>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</si>
  <si>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</si>
  <si>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</si>
  <si>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</si>
  <si>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</si>
  <si>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</si>
  <si>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</si>
  <si>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</si>
  <si>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</si>
  <si>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</si>
  <si>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</si>
  <si>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</si>
  <si>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</si>
  <si>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</si>
  <si>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</si>
  <si>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</si>
  <si>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</si>
  <si>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</si>
  <si>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</si>
  <si>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</si>
  <si>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</si>
  <si>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</si>
  <si>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</si>
  <si>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</si>
  <si>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</si>
  <si>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</si>
  <si>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</si>
  <si>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</si>
  <si>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</si>
  <si>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</si>
  <si>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</si>
  <si>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</si>
  <si>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</si>
  <si>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</si>
  <si>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</si>
  <si>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</si>
  <si>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</si>
  <si>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</si>
  <si>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</si>
  <si>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</si>
  <si>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</si>
  <si>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</si>
  <si>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</si>
  <si>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</si>
  <si>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</si>
  <si>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</si>
  <si>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</si>
  <si>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</si>
  <si>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</si>
  <si>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</si>
  <si>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</si>
  <si>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</si>
  <si>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</si>
  <si>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</si>
  <si>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</si>
  <si>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</si>
  <si>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</si>
  <si>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</si>
  <si>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</si>
  <si>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</si>
  <si>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</si>
  <si>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</si>
  <si>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</si>
  <si>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</si>
  <si>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</si>
  <si>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</si>
  <si>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</si>
  <si>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</si>
  <si>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</si>
  <si>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</si>
  <si>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</si>
  <si>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</si>
  <si>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</si>
  <si>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</si>
  <si>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</si>
  <si>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</si>
  <si>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</si>
  <si>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</si>
  <si>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</si>
  <si>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</si>
  <si>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</si>
  <si>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</si>
  <si>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</si>
  <si>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</si>
  <si>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</si>
  <si>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</si>
  <si>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</si>
  <si>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</si>
  <si>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</si>
  <si>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</si>
  <si>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</si>
  <si>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</si>
  <si>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</si>
  <si>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</si>
  <si>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</si>
  <si>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</si>
  <si>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</si>
  <si>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</si>
  <si>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</si>
  <si>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</si>
  <si>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</si>
  <si>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</si>
  <si>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</si>
  <si>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</si>
  <si>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</si>
  <si>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</si>
  <si>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</si>
  <si>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</si>
  <si>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</si>
  <si>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</si>
  <si>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</si>
  <si>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</si>
  <si>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</si>
  <si>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</si>
  <si>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</si>
  <si>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</si>
  <si>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</si>
  <si>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</si>
  <si>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</si>
  <si>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</si>
  <si>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</si>
  <si>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</si>
  <si>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</si>
  <si>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</si>
  <si>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</si>
  <si>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</si>
  <si>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</si>
  <si>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</si>
  <si>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</si>
  <si>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</si>
  <si>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</si>
  <si>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</si>
  <si>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</si>
  <si>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</si>
  <si>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</si>
  <si>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</si>
  <si>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</si>
  <si>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</si>
  <si>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</si>
  <si>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</si>
  <si>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</si>
  <si>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</si>
  <si>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</si>
  <si>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</si>
  <si>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</si>
  <si>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</si>
  <si>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</si>
  <si>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</si>
  <si>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</si>
  <si>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</si>
  <si>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</si>
  <si>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</si>
  <si>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</si>
  <si>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</si>
  <si>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</si>
  <si>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</si>
  <si>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</si>
  <si>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</si>
  <si>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</si>
  <si>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</si>
  <si>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</si>
  <si>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</si>
  <si>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</si>
  <si>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</si>
  <si>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</si>
  <si>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</si>
  <si>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</si>
  <si>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</si>
  <si>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</si>
  <si>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</si>
  <si>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</si>
  <si>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</si>
  <si>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</si>
  <si>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</si>
  <si>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</si>
  <si>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</si>
  <si>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</si>
  <si>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</si>
  <si>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</si>
  <si>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</si>
  <si>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</si>
  <si>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</si>
  <si>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</si>
  <si>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</si>
  <si>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</si>
  <si>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</si>
  <si>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</si>
  <si>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</si>
  <si>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</si>
  <si>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</si>
  <si>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</si>
  <si>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</si>
  <si>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</si>
  <si>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</si>
  <si>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</si>
  <si>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</si>
  <si>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</si>
  <si>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</si>
  <si>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</si>
  <si>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</si>
  <si>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</si>
  <si>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</si>
  <si>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</si>
  <si>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</si>
  <si>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</si>
  <si>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</si>
  <si>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</si>
  <si>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</si>
  <si>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</si>
  <si>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</si>
  <si>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</si>
  <si>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</si>
  <si>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</si>
  <si>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</si>
  <si>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</si>
  <si>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</si>
  <si>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</si>
  <si>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</si>
  <si>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</si>
  <si>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</si>
  <si>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</si>
  <si>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</si>
  <si>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</si>
  <si>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</si>
  <si>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</si>
  <si>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</si>
  <si>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</si>
  <si>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</si>
  <si>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</si>
  <si>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</si>
  <si>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</si>
  <si>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</si>
  <si>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</si>
  <si>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</si>
  <si>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</si>
  <si>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</si>
  <si>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</si>
  <si>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</si>
  <si>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</si>
  <si>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</si>
  <si>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</si>
  <si>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</si>
  <si>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</si>
  <si>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</si>
  <si>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</si>
  <si>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</si>
  <si>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</si>
  <si>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</si>
  <si>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</si>
  <si>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</si>
  <si>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</si>
  <si>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</si>
  <si>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</si>
  <si>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</si>
  <si>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</si>
  <si>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</si>
  <si>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</si>
  <si>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</si>
  <si>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</si>
  <si>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</si>
  <si>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</si>
  <si>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</si>
  <si>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</si>
  <si>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</si>
  <si>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</si>
  <si>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</si>
  <si>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</si>
  <si>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</si>
  <si>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</si>
  <si>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</si>
  <si>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</si>
  <si>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</si>
  <si>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</si>
  <si>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</si>
  <si>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</si>
  <si>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</si>
  <si>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</si>
  <si>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</si>
  <si>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</si>
  <si>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</si>
  <si>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</si>
  <si>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</si>
  <si>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</si>
  <si>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</si>
  <si>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</si>
  <si>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</si>
  <si>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</si>
  <si>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</si>
  <si>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</si>
  <si>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</si>
  <si>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</si>
  <si>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</si>
  <si>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</si>
  <si>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</si>
  <si>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</si>
  <si>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</si>
  <si>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</si>
  <si>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</si>
  <si>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</si>
  <si>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</si>
  <si>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</si>
  <si>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</si>
  <si>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</si>
  <si>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</si>
  <si>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</si>
  <si>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</si>
  <si>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</si>
  <si>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</si>
  <si>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</si>
  <si>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</si>
  <si>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</si>
  <si>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</si>
  <si>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</si>
  <si>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</si>
  <si>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</si>
  <si>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</si>
  <si>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</si>
  <si>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</si>
  <si>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</si>
  <si>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</si>
  <si>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</si>
  <si>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</si>
  <si>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</si>
  <si>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</si>
  <si>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</si>
  <si>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</si>
  <si>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</si>
  <si>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</si>
  <si>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</si>
  <si>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</si>
  <si>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</si>
  <si>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</si>
  <si>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</si>
  <si>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</si>
  <si>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</si>
  <si>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</si>
  <si>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</si>
  <si>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</si>
  <si>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</si>
  <si>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</si>
  <si>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</si>
  <si>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</si>
  <si>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</si>
  <si>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</si>
  <si>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</si>
  <si>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</si>
  <si>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</si>
  <si>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</si>
  <si>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</si>
  <si>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</si>
  <si>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</si>
  <si>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</si>
  <si>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</si>
  <si>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</si>
  <si>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</si>
  <si>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</si>
  <si>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</si>
  <si>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</si>
  <si>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</si>
  <si>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</si>
  <si>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</si>
  <si>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</si>
  <si>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</si>
  <si>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</si>
  <si>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</si>
  <si>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</si>
  <si>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</si>
  <si>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</si>
  <si>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</si>
  <si>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</si>
  <si>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</si>
  <si>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</si>
  <si>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</si>
  <si>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</si>
  <si>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</si>
  <si>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</si>
  <si>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</si>
  <si>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</si>
  <si>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</si>
  <si>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</si>
  <si>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</si>
  <si>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</si>
  <si>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</si>
  <si>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</si>
  <si>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</si>
  <si>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</si>
  <si>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</si>
  <si>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</si>
  <si>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</si>
  <si>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</si>
  <si>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</si>
  <si>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</si>
  <si>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</si>
  <si>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</si>
  <si>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</si>
  <si>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</si>
  <si>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</si>
  <si>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</si>
  <si>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</si>
  <si>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</si>
  <si>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</si>
  <si>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</si>
  <si>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</si>
  <si>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</si>
  <si>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</si>
  <si>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</si>
  <si>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</si>
  <si>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</si>
  <si>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</si>
  <si>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</si>
  <si>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</si>
  <si>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</si>
  <si>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</si>
  <si>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</si>
  <si>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</si>
  <si>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</si>
  <si>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</si>
  <si>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</si>
  <si>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</si>
  <si>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</si>
  <si>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</si>
  <si>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</si>
  <si>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</si>
  <si>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</si>
  <si>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</si>
  <si>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</si>
  <si>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</si>
  <si>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</si>
  <si>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</si>
  <si>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</si>
  <si>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</si>
  <si>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</si>
  <si>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</si>
  <si>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</si>
  <si>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</si>
  <si>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</si>
  <si>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</si>
  <si>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</si>
  <si>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</si>
  <si>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</si>
  <si>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</si>
  <si>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</si>
  <si>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</si>
  <si>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</si>
  <si>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</si>
  <si>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</si>
  <si>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</si>
  <si>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</si>
  <si>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</si>
  <si>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</si>
  <si>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</si>
  <si>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</si>
  <si>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</si>
  <si>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</si>
  <si>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</si>
  <si>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</si>
  <si>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</si>
  <si>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</si>
  <si>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</si>
  <si>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</si>
  <si>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</si>
  <si>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</si>
  <si>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</si>
  <si>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</si>
  <si>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</si>
  <si>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</si>
  <si>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</si>
  <si>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</si>
  <si>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</si>
  <si>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</si>
  <si>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</si>
  <si>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</si>
  <si>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</si>
  <si>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</si>
  <si>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</si>
  <si>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</si>
  <si>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</si>
  <si>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</si>
  <si>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</si>
  <si>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</si>
  <si>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</si>
  <si>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</si>
  <si>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</si>
  <si>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</si>
  <si>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</si>
  <si>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</si>
  <si>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</si>
  <si>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</si>
  <si>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</si>
  <si>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</si>
  <si>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</si>
  <si>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</si>
  <si>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</si>
  <si>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</si>
  <si>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</si>
  <si>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</si>
  <si>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</si>
  <si>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</si>
  <si>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</si>
  <si>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</si>
  <si>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</si>
  <si>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</si>
  <si>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</si>
  <si>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</si>
  <si>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</si>
  <si>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</si>
  <si>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</si>
  <si>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</si>
  <si>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</si>
  <si>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</si>
  <si>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</si>
  <si>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</si>
  <si>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</si>
  <si>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</si>
  <si>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</si>
  <si>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</si>
  <si>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</si>
  <si>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</si>
  <si>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</si>
  <si>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</si>
  <si>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</si>
  <si>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</si>
  <si>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</si>
  <si>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</si>
  <si>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</si>
  <si>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</si>
  <si>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</si>
  <si>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</si>
  <si>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</si>
  <si>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</si>
  <si>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</si>
  <si>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</si>
  <si>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</si>
  <si>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</si>
  <si>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</si>
  <si>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</si>
  <si>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</si>
  <si>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</si>
  <si>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</si>
  <si>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</si>
  <si>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</si>
  <si>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</si>
  <si>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</si>
  <si>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</si>
  <si>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</si>
  <si>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</si>
  <si>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</si>
  <si>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</si>
  <si>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</si>
  <si>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</si>
  <si>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</si>
  <si>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</si>
  <si>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</si>
  <si>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</si>
  <si>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</si>
  <si>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</si>
  <si>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</si>
  <si>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</si>
  <si>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</si>
  <si>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</si>
  <si>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</si>
  <si>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</si>
  <si>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</si>
  <si>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</si>
  <si>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</si>
  <si>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</si>
  <si>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</si>
  <si>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</si>
  <si>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</si>
  <si>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</si>
  <si>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</si>
  <si>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</si>
  <si>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</si>
  <si>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</si>
  <si>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</si>
  <si>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</si>
  <si>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</si>
  <si>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</si>
  <si>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</si>
  <si>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</si>
  <si>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</si>
  <si>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</si>
  <si>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</si>
  <si>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</si>
  <si>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</si>
  <si>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</si>
  <si>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</si>
  <si>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</si>
  <si>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</si>
  <si>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</si>
  <si>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</si>
  <si>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</si>
  <si>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</si>
  <si>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</si>
  <si>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</si>
  <si>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</si>
  <si>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</si>
  <si>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</si>
  <si>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</si>
  <si>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</si>
  <si>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</si>
  <si>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</si>
  <si>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</si>
  <si>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</si>
  <si>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</si>
  <si>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</si>
  <si>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</si>
  <si>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</si>
  <si>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</si>
  <si>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</si>
  <si>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</si>
  <si>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</si>
  <si>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</si>
  <si>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</si>
  <si>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</si>
  <si>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</si>
  <si>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</si>
  <si>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</si>
  <si>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</si>
  <si>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</si>
  <si>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</si>
  <si>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</si>
  <si>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</si>
  <si>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</si>
  <si>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</si>
  <si>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</si>
  <si>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</si>
  <si>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</si>
  <si>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</si>
  <si>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</si>
  <si>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</si>
  <si>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</si>
  <si>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</si>
  <si>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</si>
  <si>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</si>
  <si>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</si>
  <si>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</si>
  <si>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</si>
  <si>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</si>
  <si>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</si>
  <si>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</si>
  <si>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</si>
  <si>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</si>
  <si>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</si>
  <si>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</si>
  <si>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</si>
  <si>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</si>
  <si>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</si>
  <si>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</si>
  <si>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</si>
  <si>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</si>
  <si>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</si>
  <si>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</si>
  <si>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</si>
  <si>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</si>
  <si>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</si>
  <si>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</si>
  <si>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</si>
  <si>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</si>
  <si>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</si>
  <si>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</si>
  <si>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</si>
  <si>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</si>
  <si>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</si>
  <si>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</si>
  <si>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</si>
  <si>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</si>
  <si>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</si>
  <si>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</si>
  <si>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</si>
  <si>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</si>
  <si>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</si>
  <si>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</si>
  <si>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</si>
  <si>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</si>
  <si>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</si>
  <si>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</si>
  <si>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</si>
  <si>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</si>
  <si>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</si>
  <si>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</si>
  <si>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</si>
  <si>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</si>
  <si>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</si>
  <si>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</si>
  <si>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</si>
  <si>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</si>
  <si>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</si>
  <si>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</si>
  <si>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</si>
  <si>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</si>
  <si>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</si>
  <si>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</si>
  <si>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</si>
  <si>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</si>
  <si>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</si>
  <si>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</si>
  <si>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</si>
  <si>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</si>
  <si>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</si>
  <si>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</si>
  <si>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</si>
  <si>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</si>
  <si>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</si>
  <si>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</si>
  <si>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</si>
  <si>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</si>
  <si>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</si>
  <si>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</si>
  <si>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</si>
  <si>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</si>
  <si>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</si>
  <si>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</si>
  <si>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</si>
  <si>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</si>
  <si>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</si>
  <si>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</si>
  <si>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</si>
  <si>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</si>
  <si>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</si>
  <si>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</si>
  <si>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</si>
  <si>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</si>
  <si>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</si>
  <si>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</si>
  <si>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</si>
  <si>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</si>
  <si>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</si>
  <si>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</si>
  <si>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</si>
  <si>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</si>
  <si>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</si>
  <si>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</si>
  <si>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</si>
  <si>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</si>
  <si>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</si>
  <si>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</si>
  <si>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</si>
  <si>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</si>
  <si>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</si>
  <si>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</si>
  <si>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</si>
  <si>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</si>
  <si>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</si>
  <si>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</si>
  <si>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</si>
  <si>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</si>
  <si>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</si>
  <si>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</si>
  <si>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</si>
  <si>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</si>
  <si>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</si>
  <si>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</si>
  <si>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</si>
  <si>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</si>
  <si>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</si>
  <si>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</si>
  <si>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</si>
  <si>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</si>
  <si>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</si>
  <si>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</si>
  <si>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</si>
  <si>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</si>
  <si>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</si>
  <si>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</si>
  <si>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</si>
  <si>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</si>
  <si>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</si>
  <si>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</si>
  <si>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</si>
  <si>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</si>
  <si>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</si>
  <si>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</si>
  <si>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</si>
  <si>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</si>
  <si>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</si>
  <si>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</si>
  <si>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</si>
  <si>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</si>
  <si>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</si>
  <si>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</si>
  <si>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</si>
  <si>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</si>
  <si>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</si>
  <si>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</si>
  <si>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</si>
  <si>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</si>
  <si>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</si>
  <si>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</si>
  <si>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</si>
  <si>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</si>
  <si>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</si>
  <si>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</si>
  <si>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</si>
  <si>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</si>
  <si>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</si>
  <si>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</si>
  <si>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</si>
  <si>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</si>
  <si>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</si>
  <si>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</si>
  <si>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</si>
  <si>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</si>
  <si>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</si>
  <si>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</si>
  <si>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</si>
  <si>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</si>
  <si>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</si>
  <si>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</si>
  <si>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</si>
  <si>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</si>
  <si>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</si>
  <si>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</si>
  <si>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</si>
  <si>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</si>
  <si>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</si>
  <si>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</si>
  <si>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</si>
  <si>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</si>
  <si>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</si>
  <si>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</si>
  <si>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</si>
  <si>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</si>
  <si>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</si>
  <si>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</si>
  <si>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</si>
  <si>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</si>
  <si>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</si>
  <si>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</si>
  <si>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</si>
  <si>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</si>
  <si>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</si>
  <si>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</si>
  <si>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</si>
  <si>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</si>
  <si>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</si>
  <si>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</si>
  <si>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</si>
  <si>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</si>
  <si>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</si>
  <si>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</si>
  <si>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</si>
  <si>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</si>
  <si>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</si>
  <si>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</si>
  <si>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</si>
  <si>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</si>
  <si>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</si>
  <si>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</si>
  <si>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</si>
  <si>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</si>
  <si>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</si>
  <si>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</si>
  <si>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</si>
  <si>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</si>
  <si>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</si>
  <si>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</si>
  <si>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</si>
  <si>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</si>
  <si>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</si>
  <si>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</si>
  <si>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</si>
  <si>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</si>
  <si>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</si>
  <si>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</si>
  <si>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</si>
  <si>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</si>
  <si>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</si>
  <si>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</si>
  <si>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</si>
  <si>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</si>
  <si>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</si>
  <si>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</si>
  <si>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</si>
  <si>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</si>
  <si>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</si>
  <si>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</si>
  <si>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</si>
  <si>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</si>
  <si>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</si>
  <si>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</si>
  <si>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</si>
  <si>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</si>
  <si>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</si>
  <si>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</si>
  <si>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</si>
  <si>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</si>
  <si>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</si>
  <si>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</si>
  <si>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</si>
  <si>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</si>
  <si>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</si>
  <si>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</si>
  <si>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</si>
  <si>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</si>
  <si>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</si>
  <si>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</si>
  <si>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</si>
  <si>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</si>
  <si>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</si>
  <si>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</si>
  <si>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</si>
  <si>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</si>
  <si>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</si>
  <si>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</si>
  <si>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</si>
  <si>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</si>
  <si>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</si>
  <si>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</si>
  <si>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</si>
  <si>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</si>
  <si>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</si>
  <si>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</si>
  <si>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</si>
  <si>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</si>
  <si>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</si>
  <si>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</si>
  <si>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</si>
  <si>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</si>
  <si>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</si>
  <si>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</si>
  <si>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</si>
  <si>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</si>
  <si>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</si>
  <si>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</si>
  <si>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</si>
  <si>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</si>
  <si>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</si>
  <si>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</si>
  <si>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</si>
  <si>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</si>
  <si>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</si>
  <si>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</si>
  <si>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</si>
  <si>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</si>
  <si>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</si>
  <si>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</si>
  <si>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</si>
  <si>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</si>
  <si>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</si>
  <si>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</si>
  <si>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</si>
  <si>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</si>
  <si>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</si>
  <si>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</si>
  <si>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</si>
  <si>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</si>
  <si>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</si>
  <si>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</si>
  <si>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</si>
  <si>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</si>
  <si>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</si>
  <si>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</si>
  <si>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</si>
  <si>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</si>
  <si>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</si>
  <si>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</si>
  <si>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</si>
  <si>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</si>
  <si>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</si>
  <si>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</si>
  <si>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</si>
  <si>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</si>
  <si>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</si>
  <si>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</si>
  <si>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</si>
  <si>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</si>
  <si>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</si>
  <si>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</si>
  <si>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</si>
  <si>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</si>
  <si>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</si>
  <si>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</si>
  <si>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</si>
  <si>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</si>
  <si>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</si>
  <si>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</si>
  <si>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</si>
  <si>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</si>
  <si>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</si>
  <si>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</si>
  <si>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</si>
  <si>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</si>
  <si>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</si>
  <si>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</si>
  <si>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</si>
  <si>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</si>
  <si>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</si>
  <si>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</si>
  <si>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</si>
  <si>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</si>
  <si>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</si>
  <si>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</si>
  <si>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</si>
  <si>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</si>
  <si>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</si>
  <si>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</si>
  <si>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</si>
  <si>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</si>
  <si>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</si>
  <si>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</si>
  <si>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</si>
  <si>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</si>
  <si>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</si>
  <si>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</si>
  <si>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</si>
  <si>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</si>
  <si>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</si>
  <si>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</si>
  <si>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</si>
  <si>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</si>
  <si>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</si>
  <si>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</si>
  <si>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</si>
  <si>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</si>
  <si>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</si>
  <si>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</si>
  <si>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</si>
  <si>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</si>
  <si>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</si>
  <si>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</si>
  <si>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</si>
  <si>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</si>
  <si>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</si>
  <si>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</si>
  <si>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</si>
  <si>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</si>
  <si>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</si>
  <si>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</si>
  <si>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</si>
  <si>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</si>
  <si>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</si>
  <si>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</si>
  <si>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</si>
  <si>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</si>
  <si>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</si>
  <si>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</si>
  <si>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</si>
  <si>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</si>
  <si>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</si>
  <si>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</si>
  <si>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</si>
  <si>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</si>
  <si>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</si>
  <si>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</si>
  <si>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</si>
  <si>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</si>
  <si>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</si>
  <si>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</si>
  <si>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</si>
  <si>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</si>
  <si>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</si>
  <si>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</si>
  <si>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</si>
  <si>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</si>
  <si>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</si>
  <si>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</si>
  <si>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</si>
  <si>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</si>
  <si>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</si>
  <si>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</si>
  <si>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</si>
  <si>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</si>
  <si>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</si>
  <si>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</si>
  <si>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</si>
  <si>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</si>
  <si>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</si>
  <si>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</si>
  <si>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</si>
  <si>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</si>
  <si>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</si>
  <si>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</si>
  <si>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</si>
  <si>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</si>
  <si>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</si>
  <si>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</si>
  <si>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</si>
  <si>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</si>
  <si>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</si>
  <si>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</si>
  <si>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</si>
  <si>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</si>
  <si>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</si>
  <si>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</si>
  <si>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</si>
  <si>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</si>
  <si>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</si>
  <si>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</si>
  <si>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</si>
  <si>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</si>
  <si>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</si>
  <si>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</si>
  <si>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</si>
  <si>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</si>
  <si>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</si>
  <si>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</si>
  <si>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</si>
  <si>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</si>
  <si>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</si>
  <si>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</si>
  <si>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</si>
  <si>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</si>
  <si>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</si>
  <si>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</si>
  <si>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</si>
  <si>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</si>
  <si>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</si>
  <si>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</si>
  <si>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</si>
  <si>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</si>
  <si>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</si>
  <si>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</si>
  <si>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</si>
  <si>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</si>
  <si>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</si>
  <si>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</si>
  <si>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</si>
  <si>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</si>
  <si>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</si>
  <si>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</si>
  <si>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</si>
  <si>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</si>
  <si>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</si>
  <si>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</si>
  <si>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</si>
  <si>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</si>
  <si>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</si>
  <si>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</si>
  <si>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</si>
  <si>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</si>
  <si>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</si>
  <si>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</si>
  <si>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</si>
  <si>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</si>
  <si>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</si>
  <si>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</si>
  <si>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</si>
  <si>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</si>
  <si>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</si>
  <si>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</si>
  <si>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</si>
  <si>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</si>
  <si>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</si>
  <si>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</si>
  <si>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</si>
  <si>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</si>
  <si>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</si>
  <si>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</si>
  <si>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</si>
  <si>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</si>
  <si>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</si>
  <si>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</si>
  <si>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</si>
  <si>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</si>
  <si>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</si>
  <si>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</si>
  <si>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</si>
  <si>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</si>
  <si>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</si>
  <si>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</si>
  <si>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</si>
  <si>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</si>
  <si>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</si>
  <si>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</si>
  <si>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</si>
  <si>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</si>
  <si>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</si>
  <si>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</si>
  <si>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</si>
  <si>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</si>
  <si>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</si>
  <si>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</si>
  <si>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</si>
  <si>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</si>
  <si>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</si>
  <si>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</si>
  <si>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</si>
  <si>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</si>
  <si>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</si>
  <si>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</si>
  <si>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</si>
  <si>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</si>
  <si>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</si>
  <si>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</si>
  <si>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</si>
  <si>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</si>
  <si>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</si>
  <si>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</si>
  <si>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</si>
  <si>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</si>
  <si>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</si>
  <si>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</si>
  <si>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</si>
  <si>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</si>
  <si>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</si>
  <si>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</si>
  <si>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</si>
  <si>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</si>
  <si>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</si>
  <si>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</si>
  <si>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</si>
  <si>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</si>
  <si>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</si>
  <si>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</si>
  <si>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</si>
  <si>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</si>
  <si>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</si>
  <si>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</si>
  <si>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</si>
  <si>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</si>
  <si>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</si>
  <si>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</si>
  <si>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</si>
  <si>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</si>
  <si>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</si>
  <si>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</si>
  <si>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</si>
  <si>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</si>
  <si>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</si>
  <si>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</si>
  <si>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</si>
  <si>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</si>
  <si>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</si>
  <si>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</si>
  <si>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</si>
  <si>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</si>
  <si>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</si>
  <si>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</si>
  <si>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</si>
  <si>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</si>
  <si>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</si>
  <si>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</si>
  <si>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</si>
  <si>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</si>
  <si>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</si>
  <si>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</si>
  <si>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</si>
  <si>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</si>
  <si>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</si>
  <si>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</si>
  <si>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</si>
  <si>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</si>
  <si>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</si>
  <si>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</si>
  <si>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</si>
  <si>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</si>
  <si>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</si>
  <si>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</si>
  <si>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</si>
  <si>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</si>
  <si>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</si>
  <si>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</si>
  <si>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</si>
  <si>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</si>
  <si>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</si>
  <si>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</si>
  <si>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</si>
  <si>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</si>
  <si>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</si>
  <si>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</si>
  <si>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</si>
  <si>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</si>
  <si>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</si>
  <si>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</si>
  <si>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</si>
  <si>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</si>
  <si>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</si>
  <si>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</si>
  <si>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</si>
  <si>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</si>
  <si>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</si>
  <si>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</si>
  <si>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</si>
  <si>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</si>
  <si>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</si>
  <si>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</si>
  <si>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</si>
  <si>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</si>
  <si>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</si>
  <si>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</si>
  <si>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</si>
  <si>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</si>
  <si>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</si>
  <si>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</si>
  <si>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</si>
  <si>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</si>
  <si>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</si>
  <si>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</si>
  <si>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</si>
  <si>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</si>
  <si>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</si>
  <si>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</si>
  <si>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</si>
  <si>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</si>
  <si>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</si>
  <si>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</si>
  <si>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</si>
  <si>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</si>
  <si>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</si>
  <si>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</si>
  <si>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</si>
  <si>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</si>
  <si>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</si>
  <si>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</si>
  <si>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</si>
  <si>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</si>
  <si>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</si>
  <si>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</si>
  <si>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</si>
  <si>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</si>
  <si>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</si>
  <si>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</si>
  <si>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</si>
  <si>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</si>
  <si>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</si>
  <si>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</si>
  <si>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</si>
  <si>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</si>
  <si>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</si>
  <si>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</si>
  <si>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</si>
  <si>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</si>
  <si>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</si>
  <si>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</si>
  <si>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</si>
  <si>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</si>
  <si>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</si>
  <si>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</si>
  <si>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</si>
  <si>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</si>
  <si>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</si>
  <si>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</si>
  <si>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</si>
  <si>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</si>
  <si>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</si>
  <si>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</si>
  <si>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</si>
  <si>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</si>
  <si>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</si>
  <si>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</si>
  <si>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</si>
  <si>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</si>
  <si>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</si>
  <si>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</si>
  <si>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</si>
  <si>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</si>
  <si>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</si>
  <si>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</si>
  <si>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</si>
  <si>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</si>
  <si>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</si>
  <si>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</si>
  <si>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</si>
  <si>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</si>
  <si>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</si>
  <si>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</si>
  <si>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</si>
  <si>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</si>
  <si>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</si>
  <si>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</si>
  <si>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</si>
  <si>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</si>
  <si>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</si>
  <si>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</si>
  <si>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</si>
  <si>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</si>
  <si>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</si>
  <si>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</si>
  <si>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</si>
  <si>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</si>
  <si>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</si>
  <si>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</si>
  <si>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</si>
  <si>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</si>
  <si>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</si>
  <si>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</si>
  <si>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</si>
  <si>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</si>
  <si>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</si>
  <si>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</si>
  <si>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</si>
  <si>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</si>
  <si>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</si>
  <si>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</si>
  <si>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</si>
  <si>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</si>
  <si>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</si>
  <si>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</si>
  <si>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</si>
  <si>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</si>
  <si>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</si>
  <si>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</si>
  <si>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</si>
  <si>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</si>
  <si>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</si>
  <si>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</si>
  <si>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</si>
  <si>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</si>
  <si>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</si>
  <si>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</si>
  <si>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</si>
  <si>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</si>
  <si>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</si>
  <si>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</si>
  <si>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</si>
  <si>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</si>
  <si>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</si>
  <si>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</si>
  <si>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</si>
  <si>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</si>
  <si>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</si>
  <si>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</si>
  <si>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</si>
  <si>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</si>
  <si>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</si>
  <si>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</si>
  <si>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</si>
  <si>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</si>
  <si>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</si>
  <si>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</si>
  <si>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</si>
  <si>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</si>
  <si>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</si>
  <si>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</si>
  <si>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</si>
  <si>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</si>
  <si>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</si>
  <si>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</si>
  <si>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</si>
  <si>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</si>
  <si>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</si>
  <si>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</si>
  <si>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</si>
  <si>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</si>
  <si>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</si>
  <si>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</si>
  <si>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</si>
  <si>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</si>
  <si>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</si>
  <si>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</si>
  <si>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</si>
  <si>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</si>
  <si>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</si>
  <si>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</si>
  <si>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</si>
  <si>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</si>
  <si>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</si>
  <si>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</si>
  <si>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</si>
  <si>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</si>
  <si>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</si>
  <si>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</si>
  <si>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</si>
  <si>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</si>
  <si>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</si>
  <si>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</si>
  <si>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</si>
  <si>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</si>
  <si>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</si>
  <si>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</si>
  <si>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</si>
  <si>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</si>
  <si>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</si>
  <si>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</si>
  <si>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</si>
  <si>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</si>
  <si>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</si>
  <si>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</si>
  <si>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</si>
  <si>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</si>
  <si>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</si>
  <si>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</si>
  <si>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</si>
  <si>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</si>
  <si>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</si>
  <si>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</si>
  <si>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</si>
  <si>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</si>
  <si>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</si>
  <si>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</si>
  <si>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</si>
  <si>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</si>
  <si>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</si>
  <si>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</si>
  <si>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</si>
  <si>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</si>
  <si>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</si>
  <si>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</si>
  <si>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</si>
  <si>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</si>
  <si>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</si>
  <si>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</si>
  <si>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</si>
  <si>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</si>
  <si>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</si>
  <si>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</si>
  <si>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</si>
  <si>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</si>
  <si>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</si>
  <si>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</si>
  <si>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</si>
  <si>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</si>
  <si>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</si>
  <si>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</si>
  <si>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</si>
  <si>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</si>
  <si>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</si>
  <si>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</si>
  <si>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</si>
  <si>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</si>
  <si>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</si>
  <si>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</si>
  <si>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</si>
  <si>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</si>
  <si>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</si>
  <si>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</si>
  <si>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</si>
  <si>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</si>
  <si>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</si>
  <si>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</si>
  <si>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</si>
  <si>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</si>
  <si>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</si>
  <si>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</si>
  <si>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</si>
  <si>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</si>
  <si>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</si>
  <si>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</si>
  <si>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</si>
  <si>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</si>
  <si>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</si>
  <si>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</si>
  <si>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</si>
  <si>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</si>
  <si>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</si>
  <si>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</si>
  <si>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</si>
  <si>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</si>
  <si>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</si>
  <si>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</si>
  <si>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</si>
  <si>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</si>
  <si>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</si>
  <si>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</si>
  <si>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</si>
  <si>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</si>
  <si>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</si>
  <si>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</si>
  <si>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</si>
  <si>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</si>
  <si>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</si>
  <si>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</si>
  <si>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</si>
  <si>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</si>
  <si>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</si>
  <si>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</si>
  <si>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</si>
  <si>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</si>
  <si>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</si>
  <si>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</si>
  <si>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</si>
  <si>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</si>
  <si>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</si>
  <si>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</si>
  <si>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</si>
  <si>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</si>
  <si>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</si>
  <si>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</si>
  <si>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</si>
  <si>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</si>
  <si>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</si>
  <si>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</si>
  <si>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</si>
  <si>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</si>
  <si>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</si>
  <si>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</si>
  <si>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</si>
  <si>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</si>
  <si>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</si>
  <si>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</si>
  <si>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</si>
  <si>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</si>
  <si>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</si>
  <si>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</si>
  <si>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</si>
  <si>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</si>
  <si>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</si>
  <si>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</si>
  <si>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</si>
  <si>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</si>
  <si>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</si>
  <si>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</si>
  <si>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</si>
  <si>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</si>
  <si>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</si>
  <si>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</si>
  <si>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</si>
  <si>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</si>
  <si>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</si>
  <si>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</si>
  <si>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</si>
  <si>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</si>
  <si>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</si>
  <si>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</si>
  <si>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</si>
  <si>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</si>
  <si>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</si>
  <si>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</si>
  <si>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</si>
  <si>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</si>
  <si>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</si>
  <si>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</si>
  <si>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</si>
  <si>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</si>
  <si>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</si>
  <si>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</si>
  <si>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</si>
  <si>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</si>
  <si>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</si>
  <si>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</si>
  <si>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</si>
  <si>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</si>
  <si>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</si>
  <si>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</si>
  <si>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</si>
  <si>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</si>
  <si>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</si>
  <si>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</si>
  <si>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</si>
  <si>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</si>
  <si>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</si>
  <si>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</si>
  <si>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</si>
  <si>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</si>
  <si>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</si>
  <si>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</si>
  <si>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</si>
  <si>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</si>
  <si>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</si>
  <si>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</si>
  <si>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</si>
  <si>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</si>
  <si>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</si>
  <si>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</si>
  <si>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</si>
  <si>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</si>
  <si>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</si>
  <si>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</si>
  <si>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</si>
  <si>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</si>
  <si>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</si>
  <si>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</si>
  <si>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</si>
  <si>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</si>
  <si>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</si>
  <si>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</si>
  <si>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</si>
  <si>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</si>
  <si>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</si>
  <si>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</si>
  <si>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</si>
  <si>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</si>
  <si>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</si>
  <si>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</si>
  <si>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</si>
  <si>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</si>
  <si>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</si>
  <si>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</si>
  <si>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</si>
  <si>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</si>
  <si>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</si>
  <si>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</si>
  <si>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</si>
  <si>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</si>
  <si>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</si>
  <si>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</si>
  <si>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</si>
  <si>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</si>
  <si>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</si>
  <si>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</si>
  <si>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</si>
  <si>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</si>
  <si>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</si>
  <si>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</si>
  <si>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</si>
  <si>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</si>
  <si>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</si>
  <si>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</si>
  <si>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</si>
  <si>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</si>
  <si>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</si>
  <si>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</si>
  <si>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</si>
  <si>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</si>
  <si>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</si>
  <si>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</si>
  <si>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</si>
  <si>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</si>
  <si>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</si>
  <si>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</si>
  <si>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</si>
  <si>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</si>
  <si>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</si>
  <si>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</si>
  <si>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</si>
  <si>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</si>
  <si>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</si>
  <si>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</si>
  <si>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</si>
  <si>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</si>
  <si>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</si>
  <si>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</si>
  <si>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</si>
  <si>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</si>
  <si>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</si>
  <si>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</si>
  <si>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</si>
  <si>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</si>
  <si>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</si>
  <si>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</si>
  <si>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</si>
  <si>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</si>
  <si>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</si>
  <si>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</si>
  <si>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</si>
  <si>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</si>
  <si>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</si>
  <si>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</si>
  <si>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</si>
  <si>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</si>
  <si>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</si>
  <si>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</si>
  <si>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</si>
  <si>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</si>
  <si>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</si>
  <si>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</si>
  <si>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</si>
  <si>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</si>
  <si>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</si>
  <si>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</si>
  <si>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</si>
  <si>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</si>
  <si>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</si>
  <si>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</si>
  <si>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</si>
  <si>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</si>
  <si>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</si>
  <si>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</si>
  <si>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</si>
  <si>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</si>
  <si>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</si>
  <si>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</si>
  <si>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</si>
  <si>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</si>
  <si>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</si>
  <si>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</si>
  <si>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</si>
  <si>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</si>
  <si>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</si>
  <si>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</si>
  <si>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</si>
  <si>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</si>
  <si>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</si>
  <si>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</si>
  <si>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</si>
  <si>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</si>
  <si>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</si>
  <si>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</si>
  <si>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</si>
  <si>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</si>
  <si>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</si>
  <si>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</si>
  <si>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</si>
  <si>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</si>
  <si>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</si>
  <si>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</si>
  <si>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</si>
  <si>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</si>
  <si>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</si>
  <si>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</si>
  <si>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</si>
  <si>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</si>
  <si>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</si>
  <si>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</si>
  <si>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</si>
  <si>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</si>
  <si>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</si>
  <si>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</si>
  <si>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</si>
  <si>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</si>
  <si>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</si>
  <si>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</si>
  <si>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</si>
  <si>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</si>
  <si>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</si>
  <si>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</si>
  <si>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</si>
  <si>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</si>
  <si>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</si>
  <si>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</si>
  <si>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</si>
  <si>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</si>
  <si>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</si>
  <si>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</si>
  <si>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</si>
  <si>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</si>
  <si>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</si>
  <si>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</si>
  <si>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</si>
  <si>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</si>
  <si>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</si>
  <si>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</si>
  <si>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</si>
  <si>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</si>
  <si>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</si>
  <si>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</si>
  <si>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</si>
  <si>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</si>
  <si>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</si>
  <si>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</si>
  <si>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</si>
  <si>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</si>
  <si>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</si>
  <si>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</si>
  <si>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</si>
  <si>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</si>
  <si>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</si>
  <si>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</si>
  <si>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</si>
  <si>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</si>
  <si>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</si>
  <si>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</si>
  <si>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</si>
  <si>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</si>
  <si>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</si>
  <si>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</si>
  <si>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</si>
  <si>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</si>
  <si>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</si>
  <si>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</si>
  <si>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</si>
  <si>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</si>
  <si>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</si>
  <si>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</si>
  <si>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</si>
  <si>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</si>
  <si>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</si>
  <si>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</si>
  <si>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</si>
  <si>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</si>
  <si>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</si>
  <si>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</si>
  <si>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</si>
  <si>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</si>
  <si>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</si>
  <si>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</si>
  <si>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</si>
  <si>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</si>
  <si>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</si>
  <si>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</si>
  <si>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</si>
  <si>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</si>
  <si>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</si>
  <si>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</si>
  <si>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</si>
  <si>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</si>
  <si>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</si>
  <si>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</si>
  <si>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</si>
  <si>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</si>
  <si>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</si>
  <si>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</si>
  <si>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</si>
  <si>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</si>
  <si>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</si>
  <si>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</si>
  <si>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</si>
  <si>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</si>
  <si>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</si>
  <si>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</si>
  <si>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</si>
  <si>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</si>
  <si>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</si>
  <si>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</si>
  <si>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</si>
  <si>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</si>
  <si>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</si>
  <si>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</si>
  <si>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</si>
  <si>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</si>
  <si>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</si>
  <si>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</si>
  <si>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</si>
  <si>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</si>
  <si>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</si>
  <si>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</si>
  <si>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</si>
  <si>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</si>
  <si>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</si>
  <si>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</si>
  <si>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</si>
  <si>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</si>
  <si>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</si>
  <si>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</si>
  <si>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</si>
  <si>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</si>
  <si>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</si>
  <si>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</si>
  <si>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</si>
  <si>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</si>
  <si>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</si>
  <si>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</si>
  <si>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</si>
  <si>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</si>
  <si>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</si>
  <si>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</si>
  <si>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</si>
  <si>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</si>
  <si>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</si>
  <si>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</si>
  <si>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</si>
  <si>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</si>
  <si>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</si>
  <si>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</si>
  <si>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</si>
  <si>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</si>
  <si>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</si>
  <si>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</si>
  <si>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</si>
  <si>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</si>
  <si>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</si>
  <si>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</si>
  <si>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</si>
  <si>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</si>
  <si>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</si>
  <si>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</si>
  <si>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</si>
  <si>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</si>
  <si>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</si>
  <si>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</si>
  <si>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</si>
  <si>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</si>
  <si>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</si>
  <si>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</si>
  <si>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</si>
  <si>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</si>
  <si>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</si>
  <si>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</si>
  <si>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</si>
  <si>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</si>
  <si>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</si>
  <si>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</si>
  <si>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</si>
  <si>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</si>
  <si>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</si>
  <si>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</si>
  <si>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</si>
  <si>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</si>
  <si>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</si>
  <si>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</si>
  <si>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</si>
  <si>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</si>
  <si>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</si>
  <si>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</si>
  <si>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</si>
  <si>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</si>
  <si>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</si>
  <si>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</si>
  <si>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</si>
  <si>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</si>
  <si>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</si>
  <si>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</si>
  <si>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</si>
  <si>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</si>
  <si>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</si>
  <si>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</si>
  <si>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</si>
  <si>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</si>
  <si>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</si>
  <si>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</si>
  <si>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</si>
  <si>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</si>
  <si>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</si>
  <si>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</si>
  <si>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</si>
  <si>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</si>
  <si>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</si>
  <si>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</si>
  <si>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</si>
  <si>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</si>
  <si>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</si>
  <si>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</si>
  <si>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</si>
  <si>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</si>
  <si>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</si>
  <si>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</si>
  <si>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</si>
  <si>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</si>
  <si>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</si>
  <si>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</si>
  <si>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</si>
  <si>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</si>
  <si>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</si>
  <si>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</si>
  <si>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</si>
  <si>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</si>
  <si>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</si>
  <si>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</si>
  <si>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</si>
  <si>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</si>
  <si>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</si>
  <si>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</si>
  <si>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</si>
  <si>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</si>
  <si>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</si>
  <si>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</si>
  <si>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</si>
  <si>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</si>
  <si>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</si>
  <si>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</si>
  <si>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</si>
  <si>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</si>
  <si>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</si>
  <si>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</si>
  <si>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</si>
  <si>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</si>
  <si>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</si>
  <si>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</si>
  <si>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</si>
  <si>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</si>
  <si>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</si>
  <si>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</si>
  <si>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</si>
  <si>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</si>
  <si>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</si>
  <si>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</si>
  <si>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</si>
  <si>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</si>
  <si>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</si>
  <si>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</si>
  <si>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</si>
  <si>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</si>
  <si>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</si>
  <si>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</si>
  <si>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</si>
  <si>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</si>
  <si>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</si>
  <si>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</si>
  <si>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</si>
  <si>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</si>
  <si>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</si>
  <si>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</si>
  <si>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</si>
  <si>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</si>
  <si>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</si>
  <si>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</si>
  <si>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</si>
  <si>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</si>
  <si>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</si>
  <si>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</si>
  <si>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</si>
  <si>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</si>
  <si>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</si>
  <si>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</si>
  <si>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</si>
  <si>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</si>
  <si>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</si>
  <si>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</si>
  <si>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</si>
  <si>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</si>
  <si>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</si>
  <si>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</si>
  <si>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</si>
  <si>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</si>
  <si>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</si>
  <si>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</si>
  <si>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</si>
  <si>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</si>
  <si>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</si>
  <si>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</si>
  <si>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</si>
  <si>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</si>
  <si>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</si>
  <si>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</si>
  <si>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</si>
  <si>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</si>
  <si>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</si>
  <si>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</si>
  <si>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</si>
  <si>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</si>
  <si>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</si>
  <si>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</si>
  <si>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</si>
  <si>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</si>
  <si>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</si>
  <si>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</si>
  <si>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</si>
  <si>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</si>
  <si>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</si>
  <si>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</si>
  <si>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</si>
  <si>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</si>
  <si>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</si>
  <si>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</si>
  <si>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</si>
  <si>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</si>
  <si>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</si>
  <si>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</si>
  <si>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</si>
  <si>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</si>
  <si>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</si>
  <si>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</si>
  <si>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</si>
  <si>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</si>
  <si>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</si>
  <si>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</si>
  <si>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</si>
  <si>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</si>
  <si>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</si>
  <si>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</si>
  <si>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</si>
  <si>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</si>
  <si>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</si>
  <si>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</si>
  <si>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</si>
  <si>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</si>
  <si>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</si>
  <si>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</si>
  <si>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</si>
  <si>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</si>
  <si>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</si>
  <si>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</si>
  <si>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</si>
  <si>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</si>
  <si>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</si>
  <si>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</si>
  <si>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</si>
  <si>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</si>
  <si>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</si>
  <si>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</si>
  <si>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</si>
  <si>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</si>
  <si>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</si>
  <si>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</si>
  <si>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</si>
  <si>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</si>
  <si>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</si>
  <si>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</si>
  <si>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</si>
  <si>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</si>
  <si>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</si>
  <si>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</si>
  <si>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</si>
  <si>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</si>
  <si>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</si>
  <si>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</si>
  <si>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</si>
  <si>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</si>
  <si>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</si>
  <si>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</si>
  <si>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</si>
  <si>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</si>
  <si>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</si>
  <si>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</si>
  <si>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</si>
  <si>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</si>
  <si>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</si>
  <si>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</si>
  <si>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</si>
  <si>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</si>
  <si>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</si>
  <si>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</si>
  <si>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</si>
  <si>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</si>
  <si>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</si>
  <si>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</si>
  <si>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</si>
  <si>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</si>
  <si>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</si>
  <si>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</si>
  <si>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</si>
  <si>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</si>
  <si>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</si>
  <si>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</si>
  <si>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</si>
  <si>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</si>
  <si>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</si>
  <si>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</si>
  <si>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</si>
  <si>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</si>
  <si>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</si>
  <si>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</si>
  <si>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</si>
  <si>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</si>
  <si>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</si>
  <si>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</si>
  <si>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</si>
  <si>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</si>
  <si>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</si>
  <si>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</si>
  <si>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</si>
  <si>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</si>
  <si>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</si>
  <si>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</si>
  <si>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</si>
  <si>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</si>
  <si>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</si>
  <si>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</si>
  <si>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</si>
  <si>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</si>
  <si>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</si>
  <si>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</si>
  <si>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</si>
  <si>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</si>
  <si>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</si>
  <si>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</si>
  <si>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</si>
  <si>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</si>
  <si>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</si>
  <si>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</si>
  <si>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</si>
  <si>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</si>
  <si>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</si>
  <si>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</si>
  <si>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</si>
  <si>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</si>
  <si>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</si>
  <si>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</si>
  <si>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</si>
  <si>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</si>
  <si>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</si>
  <si>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</si>
  <si>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</si>
  <si>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</si>
  <si>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</si>
  <si>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</si>
  <si>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</si>
  <si>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</si>
  <si>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</si>
  <si>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</si>
  <si>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</si>
  <si>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</si>
  <si>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</si>
  <si>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</si>
  <si>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</si>
  <si>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</si>
  <si>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</si>
  <si>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</si>
  <si>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</si>
  <si>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</si>
  <si>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</si>
  <si>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</si>
  <si>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</si>
  <si>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</si>
  <si>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</si>
  <si>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</si>
  <si>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</si>
  <si>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</si>
  <si>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</si>
  <si>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</si>
  <si>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</si>
  <si>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</si>
  <si>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</si>
  <si>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</si>
  <si>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</si>
  <si>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</si>
  <si>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</si>
  <si>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</si>
  <si>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</si>
  <si>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</si>
  <si>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</si>
  <si>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</si>
  <si>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</si>
  <si>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</si>
  <si>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</si>
  <si>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</si>
  <si>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</si>
  <si>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</si>
  <si>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</si>
  <si>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</si>
  <si>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</si>
  <si>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</si>
  <si>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</si>
  <si>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</si>
  <si>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</si>
  <si>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</si>
  <si>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</si>
  <si>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</si>
  <si>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</si>
  <si>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</si>
  <si>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</si>
  <si>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</si>
  <si>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</si>
  <si>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</si>
  <si>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</si>
  <si>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</si>
  <si>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</si>
  <si>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</si>
  <si>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</si>
  <si>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</si>
  <si>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</si>
  <si>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</si>
  <si>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</si>
  <si>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</si>
  <si>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</si>
  <si>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</si>
  <si>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</si>
  <si>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</si>
  <si>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</si>
  <si>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</si>
  <si>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</si>
  <si>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</si>
  <si>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</si>
  <si>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</si>
  <si>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</si>
  <si>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</si>
  <si>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</si>
  <si>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</si>
  <si>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</si>
  <si>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</si>
  <si>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</si>
  <si>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</si>
  <si>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</si>
  <si>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</si>
  <si>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</si>
  <si>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</si>
  <si>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</si>
  <si>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</si>
  <si>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</si>
  <si>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</si>
  <si>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</si>
  <si>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</si>
  <si>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</si>
  <si>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</si>
  <si>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</si>
  <si>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</si>
  <si>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</si>
  <si>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</si>
  <si>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</si>
  <si>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</si>
  <si>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</si>
  <si>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</si>
  <si>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</si>
  <si>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</si>
  <si>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</si>
  <si>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</si>
  <si>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</si>
  <si>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</si>
  <si>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</si>
  <si>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</si>
  <si>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</si>
  <si>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</si>
  <si>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</si>
  <si>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</si>
  <si>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</si>
  <si>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</si>
  <si>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</si>
  <si>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</si>
  <si>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</si>
  <si>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</si>
  <si>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</si>
  <si>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</si>
  <si>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</si>
  <si>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</si>
  <si>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</si>
  <si>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</si>
  <si>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</si>
  <si>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</si>
  <si>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</si>
  <si>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</si>
  <si>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</si>
  <si>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</si>
  <si>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</si>
  <si>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</si>
  <si>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</si>
  <si>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</si>
  <si>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</si>
  <si>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</si>
  <si>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</si>
  <si>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</si>
  <si>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</si>
  <si>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</si>
  <si>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</si>
  <si>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</si>
  <si>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</si>
  <si>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</si>
  <si>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</si>
  <si>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</si>
  <si>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</si>
  <si>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</si>
  <si>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</si>
  <si>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</si>
  <si>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</si>
  <si>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</si>
  <si>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</si>
  <si>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</si>
  <si>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</si>
  <si>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</si>
  <si>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</si>
  <si>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</si>
  <si>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</si>
  <si>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</si>
  <si>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</si>
  <si>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</si>
  <si>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</si>
  <si>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</si>
  <si>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</si>
  <si>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</si>
  <si>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</si>
  <si>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</si>
  <si>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</si>
  <si>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</si>
  <si>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</si>
  <si>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</si>
  <si>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</si>
  <si>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</si>
  <si>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</si>
  <si>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</si>
  <si>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</si>
  <si>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</si>
  <si>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</si>
  <si>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</si>
  <si>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</si>
  <si>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</si>
  <si>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</si>
  <si>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</si>
  <si>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</si>
  <si>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</si>
  <si>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</si>
  <si>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</si>
  <si>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</si>
  <si>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</si>
  <si>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</si>
  <si>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</si>
  <si>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</si>
  <si>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</si>
  <si>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</si>
  <si>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</si>
  <si>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</si>
  <si>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</si>
  <si>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</si>
  <si>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</si>
  <si>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</si>
  <si>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</si>
  <si>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</si>
  <si>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</si>
  <si>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</si>
  <si>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</si>
  <si>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</si>
  <si>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</si>
  <si>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</si>
  <si>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</si>
  <si>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</si>
  <si>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</si>
  <si>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</si>
  <si>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</si>
  <si>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</si>
  <si>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</si>
  <si>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</si>
  <si>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</si>
  <si>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</si>
  <si>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</si>
  <si>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</si>
  <si>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</si>
  <si>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</si>
  <si>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</si>
  <si>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</si>
  <si>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</si>
  <si>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</si>
  <si>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</si>
  <si>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</si>
  <si>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</si>
  <si>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</si>
  <si>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</si>
  <si>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</si>
  <si>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</si>
  <si>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</si>
  <si>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</si>
  <si>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</si>
  <si>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</si>
  <si>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</si>
  <si>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</si>
  <si>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</si>
  <si>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</si>
  <si>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</si>
  <si>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</si>
  <si>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</si>
  <si>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</si>
  <si>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</si>
  <si>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</si>
  <si>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</si>
  <si>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</si>
  <si>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</si>
  <si>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</si>
  <si>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</si>
  <si>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</si>
  <si>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</si>
  <si>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</si>
  <si>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</si>
  <si>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</si>
  <si>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</si>
  <si>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</si>
  <si>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</si>
  <si>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</si>
  <si>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</si>
  <si>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</si>
  <si>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</si>
  <si>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</si>
  <si>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</si>
  <si>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</si>
  <si>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</si>
  <si>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</si>
  <si>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</si>
  <si>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</si>
  <si>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</si>
  <si>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</si>
  <si>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</si>
  <si>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</si>
  <si>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</si>
  <si>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</si>
  <si>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</si>
  <si>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</si>
  <si>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</si>
  <si>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</si>
  <si>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</si>
  <si>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</si>
  <si>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</si>
  <si>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</si>
  <si>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</si>
  <si>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</si>
  <si>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</si>
  <si>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</si>
  <si>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</si>
  <si>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</si>
  <si>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</si>
  <si>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</si>
  <si>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</si>
  <si>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</si>
  <si>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</si>
  <si>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</si>
  <si>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</si>
  <si>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</si>
  <si>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</si>
  <si>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</si>
  <si>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</si>
  <si>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</si>
  <si>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</si>
  <si>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</si>
  <si>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</si>
  <si>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</si>
  <si>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</si>
  <si>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</si>
  <si>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</si>
  <si>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</si>
  <si>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</si>
  <si>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</si>
  <si>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</si>
  <si>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</si>
  <si>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</si>
  <si>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</si>
  <si>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</si>
  <si>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</si>
  <si>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</si>
  <si>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</si>
  <si>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</si>
  <si>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</si>
  <si>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</si>
  <si>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</si>
  <si>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</si>
  <si>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</si>
  <si>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</si>
  <si>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</si>
  <si>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</si>
  <si>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</si>
  <si>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</si>
  <si>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</si>
  <si>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</si>
  <si>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</si>
  <si>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</si>
  <si>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</si>
  <si>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</si>
  <si>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</si>
  <si>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</si>
  <si>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</si>
  <si>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</si>
  <si>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</si>
  <si>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</si>
  <si>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</si>
  <si>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</si>
  <si>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</si>
  <si>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</si>
  <si>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</si>
  <si>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</si>
  <si>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</si>
  <si>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</si>
  <si>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</si>
  <si>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</si>
  <si>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</si>
  <si>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</si>
  <si>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</si>
  <si>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</si>
  <si>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</si>
  <si>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</si>
  <si>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</si>
  <si>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</si>
  <si>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</si>
  <si>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</si>
  <si>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</si>
  <si>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</si>
  <si>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</si>
  <si>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</si>
  <si>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</si>
  <si>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</si>
  <si>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</si>
  <si>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</si>
  <si>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</si>
  <si>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</si>
  <si>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</si>
  <si>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</si>
  <si>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</si>
  <si>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</si>
  <si>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</si>
  <si>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</si>
  <si>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</si>
  <si>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</si>
  <si>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</si>
  <si>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</si>
  <si>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</si>
  <si>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</si>
  <si>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</si>
  <si>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</si>
  <si>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</si>
  <si>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</si>
  <si>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</si>
  <si>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</si>
  <si>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</si>
  <si>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</si>
  <si>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</si>
  <si>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</si>
  <si>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</si>
  <si>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</si>
  <si>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</si>
  <si>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</si>
  <si>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</si>
  <si>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</si>
  <si>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</si>
  <si>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</si>
  <si>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</si>
  <si>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</si>
  <si>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</si>
  <si>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</si>
  <si>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</si>
  <si>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</si>
  <si>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</si>
  <si>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</si>
  <si>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</si>
  <si>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</si>
  <si>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</si>
  <si>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</si>
  <si>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</si>
  <si>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</si>
  <si>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</si>
  <si>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</si>
  <si>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</si>
  <si>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</si>
  <si>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</si>
  <si>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</si>
  <si>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</si>
  <si>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</si>
  <si>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</si>
  <si>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</si>
  <si>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</si>
  <si>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</si>
  <si>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</si>
  <si>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</si>
  <si>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</si>
  <si>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</si>
  <si>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</si>
  <si>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</si>
  <si>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</si>
  <si>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</si>
  <si>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</si>
  <si>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</si>
  <si>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</si>
  <si>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</si>
  <si>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</si>
  <si>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</si>
  <si>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</si>
  <si>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</si>
  <si>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</si>
  <si>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</si>
  <si>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</si>
  <si>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</si>
  <si>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</si>
  <si>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</si>
  <si>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</si>
  <si>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</si>
  <si>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</si>
  <si>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</si>
  <si>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</si>
  <si>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</si>
  <si>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</si>
  <si>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</si>
  <si>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</si>
  <si>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</si>
  <si>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</si>
  <si>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</si>
  <si>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</si>
  <si>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</si>
  <si>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</si>
  <si>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</si>
  <si>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</si>
  <si>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</si>
  <si>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</si>
  <si>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</si>
  <si>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</si>
  <si>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</si>
  <si>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</si>
  <si>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</si>
  <si>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</si>
  <si>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</si>
  <si>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</si>
  <si>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</si>
  <si>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</si>
  <si>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</si>
  <si>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</si>
  <si>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</si>
  <si>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</si>
  <si>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</si>
  <si>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</si>
  <si>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</si>
  <si>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</si>
  <si>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</si>
  <si>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</si>
  <si>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</si>
  <si>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</si>
  <si>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</si>
  <si>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</si>
  <si>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</si>
  <si>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</si>
  <si>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</si>
  <si>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</si>
  <si>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</si>
  <si>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</si>
  <si>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</si>
  <si>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</si>
  <si>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</si>
  <si>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</si>
  <si>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</si>
  <si>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</si>
  <si>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</si>
  <si>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</si>
  <si>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</si>
  <si>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</si>
  <si>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</si>
  <si>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</si>
  <si>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</si>
  <si>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</si>
  <si>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</si>
  <si>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</si>
  <si>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</si>
  <si>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</si>
  <si>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</si>
  <si>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</si>
  <si>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</si>
  <si>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</si>
  <si>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</si>
  <si>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</si>
  <si>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</si>
  <si>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</si>
  <si>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</si>
  <si>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</si>
  <si>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</si>
  <si>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</si>
  <si>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</si>
  <si>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</si>
  <si>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</si>
  <si>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</si>
  <si>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</si>
  <si>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</si>
  <si>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</si>
  <si>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</si>
  <si>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</si>
  <si>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</si>
  <si>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</si>
  <si>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</si>
  <si>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</si>
  <si>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</si>
  <si>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</si>
  <si>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</si>
  <si>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</si>
  <si>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</si>
  <si>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</si>
  <si>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</si>
  <si>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</si>
  <si>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</si>
  <si>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</si>
  <si>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</si>
  <si>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</si>
  <si>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</si>
  <si>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</si>
  <si>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</si>
  <si>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</si>
  <si>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</si>
  <si>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</si>
  <si>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</si>
  <si>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</si>
  <si>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</si>
  <si>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</si>
  <si>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</si>
  <si>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</si>
  <si>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</si>
  <si>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</si>
  <si>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</si>
  <si>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</si>
  <si>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</si>
  <si>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</si>
  <si>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</si>
  <si>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</si>
  <si>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</si>
  <si>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</si>
  <si>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</si>
  <si>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</si>
  <si>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</si>
  <si>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</si>
  <si>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</si>
  <si>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</si>
  <si>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</si>
  <si>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</si>
  <si>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</si>
  <si>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</si>
  <si>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</si>
  <si>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</si>
  <si>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</si>
  <si>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</si>
  <si>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</si>
  <si>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</si>
  <si>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</si>
  <si>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</si>
  <si>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</si>
  <si>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</si>
  <si>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</si>
  <si>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</si>
  <si>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</si>
  <si>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</si>
  <si>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</si>
  <si>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</si>
  <si>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</si>
  <si>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</si>
  <si>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</si>
  <si>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</si>
  <si>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</si>
  <si>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</si>
  <si>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</si>
  <si>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</si>
  <si>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</si>
  <si>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</si>
  <si>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</si>
  <si>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</si>
  <si>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</si>
  <si>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</si>
  <si>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</si>
  <si>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</si>
  <si>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</si>
  <si>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</si>
  <si>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</si>
  <si>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</si>
  <si>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</si>
  <si>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</si>
  <si>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</si>
  <si>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</si>
  <si>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</si>
  <si>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</si>
  <si>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</si>
  <si>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</si>
  <si>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</si>
  <si>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</si>
  <si>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</si>
  <si>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</si>
  <si>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</si>
  <si>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</si>
  <si>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</si>
  <si>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</si>
  <si>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</si>
  <si>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</si>
  <si>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</si>
  <si>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</si>
  <si>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</si>
  <si>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</si>
  <si>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</si>
  <si>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</si>
  <si>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</si>
  <si>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</si>
  <si>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</si>
  <si>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</si>
  <si>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</si>
  <si>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</si>
  <si>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</si>
  <si>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</si>
  <si>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</si>
  <si>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</si>
  <si>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</si>
  <si>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</si>
  <si>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</si>
  <si>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</si>
  <si>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</si>
  <si>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</si>
  <si>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</si>
  <si>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</si>
  <si>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</si>
  <si>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</si>
  <si>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</si>
  <si>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</si>
  <si>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</si>
  <si>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</si>
  <si>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</si>
  <si>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</si>
  <si>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</si>
  <si>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</si>
  <si>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</si>
  <si>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</si>
  <si>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</si>
  <si>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</si>
  <si>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</si>
  <si>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</si>
  <si>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</si>
  <si>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</si>
  <si>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</si>
  <si>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</si>
  <si>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</si>
  <si>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</si>
  <si>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</si>
  <si>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</si>
  <si>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</si>
  <si>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</si>
  <si>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</si>
  <si>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</si>
  <si>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</si>
  <si>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</si>
  <si>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</si>
  <si>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</si>
  <si>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</si>
  <si>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</si>
  <si>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</si>
  <si>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</si>
  <si>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</si>
  <si>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</si>
  <si>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</si>
  <si>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</si>
  <si>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</si>
  <si>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</si>
  <si>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</si>
  <si>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</si>
  <si>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</si>
  <si>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</si>
  <si>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</si>
  <si>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</si>
  <si>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</si>
  <si>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</si>
  <si>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</si>
  <si>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</si>
  <si>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</si>
  <si>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</si>
  <si>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</si>
  <si>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</si>
  <si>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</si>
  <si>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</si>
  <si>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</si>
  <si>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</si>
  <si>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</si>
  <si>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</si>
  <si>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</si>
  <si>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</si>
  <si>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</si>
  <si>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</si>
  <si>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</si>
  <si>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</si>
  <si>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</si>
  <si>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</si>
  <si>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</si>
  <si>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</si>
  <si>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</si>
  <si>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</si>
  <si>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</si>
  <si>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</si>
  <si>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</si>
  <si>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</si>
  <si>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</si>
  <si>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</si>
  <si>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</si>
  <si>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</si>
  <si>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</si>
  <si>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</si>
  <si>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</si>
  <si>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</si>
  <si>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</si>
  <si>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</si>
  <si>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</si>
  <si>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</si>
  <si>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</si>
  <si>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</si>
  <si>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</si>
  <si>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</si>
  <si>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</si>
  <si>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</si>
  <si>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</si>
  <si>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</si>
  <si>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</si>
  <si>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</si>
  <si>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</si>
  <si>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</si>
  <si>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</si>
  <si>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</si>
  <si>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</si>
  <si>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</si>
  <si>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</si>
  <si>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</si>
  <si>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</si>
  <si>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</si>
  <si>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</si>
  <si>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</si>
  <si>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</si>
  <si>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</si>
  <si>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</si>
  <si>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</si>
  <si>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</si>
  <si>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</si>
  <si>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</si>
  <si>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</si>
  <si>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</si>
  <si>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</si>
  <si>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</si>
  <si>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</si>
  <si>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</si>
  <si>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</si>
  <si>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</si>
  <si>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</si>
  <si>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</si>
  <si>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</si>
  <si>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</si>
  <si>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</si>
  <si>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</si>
  <si>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</si>
  <si>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</si>
  <si>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</si>
  <si>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</si>
  <si>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</si>
  <si>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</si>
  <si>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</si>
  <si>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</si>
  <si>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</si>
  <si>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</si>
  <si>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</si>
  <si>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</si>
  <si>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</si>
  <si>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</si>
  <si>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</si>
  <si>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</si>
  <si>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</si>
  <si>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</si>
  <si>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</si>
  <si>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</si>
  <si>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</si>
  <si>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</si>
  <si>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</si>
  <si>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</si>
  <si>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</si>
  <si>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</si>
  <si>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</si>
  <si>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</si>
  <si>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</si>
  <si>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</si>
  <si>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</si>
  <si>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</si>
  <si>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</si>
  <si>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</si>
  <si>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</si>
  <si>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</si>
  <si>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</si>
  <si>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</si>
  <si>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</si>
  <si>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</si>
  <si>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</si>
  <si>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</si>
  <si>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</si>
  <si>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</si>
  <si>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</si>
  <si>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</si>
  <si>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</si>
  <si>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</si>
  <si>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</si>
  <si>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</si>
  <si>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</si>
  <si>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</si>
  <si>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</si>
  <si>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</si>
  <si>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</si>
  <si>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</si>
  <si>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</si>
  <si>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</si>
  <si>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</si>
  <si>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</si>
  <si>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</si>
  <si>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</si>
  <si>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</si>
  <si>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</si>
  <si>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</si>
  <si>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</si>
  <si>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</si>
  <si>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</si>
  <si>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</si>
  <si>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</si>
  <si>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</si>
  <si>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</si>
  <si>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</si>
  <si>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</si>
  <si>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</si>
  <si>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</si>
  <si>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</si>
  <si>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</si>
  <si>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</si>
  <si>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</si>
  <si>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</si>
  <si>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</si>
  <si>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</si>
  <si>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</si>
  <si>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</si>
  <si>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</si>
  <si>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</si>
  <si>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</si>
  <si>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</si>
  <si>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</si>
  <si>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</si>
  <si>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</si>
  <si>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</si>
  <si>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</si>
  <si>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</si>
  <si>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</si>
  <si>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</si>
  <si>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</si>
  <si>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</si>
  <si>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</si>
  <si>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</si>
  <si>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</si>
  <si>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</si>
  <si>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</si>
  <si>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</si>
  <si>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</si>
  <si>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</si>
  <si>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</si>
  <si>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</si>
  <si>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</si>
  <si>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</si>
  <si>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</si>
  <si>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</si>
  <si>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</si>
  <si>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</si>
  <si>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</si>
  <si>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</si>
  <si>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</si>
  <si>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</si>
  <si>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</si>
  <si>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</si>
  <si>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</si>
  <si>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</si>
  <si>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</si>
  <si>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</si>
  <si>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</si>
  <si>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</si>
  <si>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</si>
  <si>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</si>
  <si>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</si>
  <si>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</si>
  <si>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</si>
  <si>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</si>
  <si>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</si>
  <si>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</si>
  <si>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</si>
  <si>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</si>
  <si>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</si>
  <si>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</si>
  <si>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</si>
  <si>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</si>
  <si>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</si>
  <si>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</si>
  <si>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</si>
  <si>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</si>
  <si>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</si>
  <si>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</si>
  <si>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</si>
  <si>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</si>
  <si>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</si>
  <si>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</si>
  <si>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</si>
  <si>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</si>
  <si>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</si>
  <si>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</si>
  <si>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</si>
  <si>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</si>
  <si>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</si>
  <si>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</si>
  <si>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</si>
  <si>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</si>
  <si>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</si>
  <si>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</si>
  <si>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</si>
  <si>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</si>
  <si>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</si>
  <si>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</si>
  <si>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</si>
  <si>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</si>
  <si>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</si>
  <si>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</si>
  <si>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</si>
  <si>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</si>
  <si>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</si>
  <si>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</si>
  <si>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</si>
  <si>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</si>
  <si>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</si>
  <si>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</si>
  <si>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</si>
  <si>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</si>
  <si>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</si>
  <si>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</si>
  <si>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</si>
  <si>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</si>
  <si>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</si>
  <si>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</si>
  <si>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</si>
  <si>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</si>
  <si>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</si>
  <si>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</si>
  <si>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</si>
  <si>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</si>
  <si>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</si>
  <si>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</si>
  <si>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</si>
  <si>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</si>
  <si>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</si>
  <si>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</si>
  <si>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</si>
  <si>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</si>
  <si>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</si>
  <si>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</si>
  <si>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</si>
  <si>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</si>
  <si>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</si>
  <si>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</si>
  <si>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</si>
  <si>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</si>
  <si>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</si>
  <si>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</si>
  <si>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</si>
  <si>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</si>
  <si>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</si>
  <si>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</si>
  <si>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</si>
  <si>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</si>
  <si>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</si>
  <si>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</si>
  <si>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</si>
  <si>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</si>
  <si>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</si>
  <si>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</si>
  <si>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</si>
  <si>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</si>
  <si>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</si>
  <si>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</si>
  <si>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</si>
  <si>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</si>
  <si>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</si>
  <si>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</si>
  <si>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</si>
  <si>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</si>
  <si>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</si>
  <si>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</si>
  <si>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</si>
  <si>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</si>
  <si>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</si>
  <si>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</si>
  <si>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</si>
  <si>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</si>
  <si>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</si>
  <si>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</si>
  <si>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</si>
  <si>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</si>
  <si>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</si>
  <si>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</si>
  <si>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</si>
  <si>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</si>
  <si>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</si>
  <si>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</si>
  <si>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</si>
  <si>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</si>
  <si>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</si>
  <si>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</si>
  <si>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</si>
  <si>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</si>
  <si>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</si>
  <si>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</si>
  <si>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</si>
  <si>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</si>
  <si>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</si>
  <si>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</si>
  <si>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</si>
  <si>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</si>
  <si>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</si>
  <si>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</si>
  <si>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</si>
  <si>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</si>
  <si>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</si>
  <si>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</si>
  <si>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</si>
  <si>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</si>
  <si>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</si>
  <si>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</si>
  <si>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</si>
  <si>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</si>
  <si>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</si>
  <si>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</si>
  <si>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</si>
  <si>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</si>
  <si>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</si>
  <si>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</si>
  <si>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</si>
  <si>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</si>
  <si>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</si>
  <si>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</si>
  <si>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</si>
  <si>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</si>
  <si>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</si>
  <si>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</si>
  <si>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</si>
  <si>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</si>
  <si>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</si>
  <si>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</si>
  <si>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</si>
  <si>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</si>
  <si>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</si>
  <si>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</si>
  <si>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</si>
  <si>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</si>
  <si>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</si>
  <si>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</si>
  <si>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</si>
  <si>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</si>
  <si>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</si>
  <si>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</si>
  <si>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</si>
  <si>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</si>
  <si>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</si>
  <si>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</si>
  <si>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</si>
  <si>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</si>
  <si>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</si>
  <si>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</si>
  <si>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</si>
  <si>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</si>
  <si>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</si>
  <si>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</si>
  <si>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</si>
  <si>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</si>
  <si>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</si>
  <si>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</si>
  <si>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</si>
  <si>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</si>
  <si>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</si>
  <si>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</si>
  <si>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</si>
  <si>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</si>
  <si>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</si>
  <si>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</si>
  <si>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</si>
  <si>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</si>
  <si>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</si>
  <si>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</si>
  <si>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</si>
  <si>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</si>
  <si>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</si>
  <si>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</si>
  <si>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</si>
  <si>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</si>
  <si>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</si>
  <si>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</si>
  <si>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</si>
  <si>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</si>
  <si>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</si>
  <si>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</si>
  <si>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</si>
  <si>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</si>
  <si>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</si>
  <si>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</si>
  <si>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</si>
  <si>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</si>
  <si>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</si>
  <si>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</si>
  <si>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</si>
  <si>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</si>
  <si>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</si>
  <si>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</si>
  <si>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</si>
  <si>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</si>
  <si>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</si>
  <si>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</si>
  <si>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</si>
  <si>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</si>
  <si>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</si>
  <si>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</si>
  <si>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</si>
  <si>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</si>
  <si>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</si>
  <si>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</si>
  <si>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</si>
  <si>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</si>
  <si>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</si>
  <si>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</si>
  <si>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</si>
  <si>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</si>
  <si>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</si>
  <si>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</si>
  <si>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</si>
  <si>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</si>
  <si>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</si>
  <si>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</si>
  <si>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</si>
  <si>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</si>
  <si>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</si>
  <si>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</si>
  <si>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</si>
  <si>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</si>
  <si>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</si>
  <si>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</si>
  <si>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</si>
  <si>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</si>
  <si>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</si>
  <si>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</si>
  <si>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</si>
  <si>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</si>
  <si>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</si>
  <si>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</si>
  <si>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</si>
  <si>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</si>
  <si>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</si>
  <si>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</si>
  <si>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</si>
  <si>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</si>
  <si>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</si>
  <si>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</si>
  <si>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</si>
  <si>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</si>
  <si>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</si>
  <si>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</si>
  <si>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</si>
  <si>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</si>
  <si>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</si>
  <si>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</si>
  <si>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</si>
  <si>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</si>
  <si>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</si>
  <si>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</si>
  <si>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</si>
  <si>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</si>
  <si>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</si>
  <si>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</si>
  <si>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</si>
  <si>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</si>
  <si>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</si>
  <si>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</si>
  <si>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</si>
  <si>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</si>
  <si>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</si>
  <si>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</si>
  <si>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</si>
  <si>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</si>
  <si>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</si>
  <si>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</si>
  <si>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</si>
  <si>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</si>
  <si>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</si>
  <si>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</si>
  <si>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</si>
  <si>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</si>
  <si>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</si>
  <si>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</si>
  <si>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</si>
  <si>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</si>
  <si>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</si>
  <si>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</si>
  <si>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</si>
  <si>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</si>
  <si>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</si>
  <si>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</si>
  <si>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</si>
  <si>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</si>
  <si>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</si>
  <si>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</si>
  <si>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</si>
  <si>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</si>
  <si>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</si>
  <si>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</si>
  <si>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</si>
  <si>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</si>
  <si>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</si>
  <si>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</si>
  <si>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</si>
  <si>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</si>
  <si>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</si>
  <si>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</si>
  <si>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</si>
  <si>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</si>
  <si>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</si>
  <si>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</si>
  <si>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</si>
  <si>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</si>
  <si>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</si>
  <si>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</si>
  <si>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</si>
  <si>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</si>
  <si>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</si>
  <si>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</si>
  <si>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</si>
  <si>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</si>
  <si>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</si>
  <si>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</si>
  <si>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</si>
  <si>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</si>
  <si>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</si>
  <si>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</si>
  <si>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</si>
  <si>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</si>
  <si>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</si>
  <si>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</si>
  <si>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</si>
  <si>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</si>
  <si>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</si>
  <si>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</si>
  <si>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</si>
  <si>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</si>
  <si>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</si>
  <si>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</si>
  <si>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</si>
  <si>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</si>
  <si>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</si>
  <si>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</si>
  <si>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</si>
  <si>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</si>
  <si>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</si>
  <si>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</si>
  <si>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</si>
  <si>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</si>
  <si>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</si>
  <si>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</si>
  <si>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</si>
  <si>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</si>
  <si>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</si>
  <si>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</si>
  <si>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</si>
  <si>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</si>
  <si>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</si>
  <si>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</si>
  <si>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</si>
  <si>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</si>
  <si>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</si>
  <si>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</si>
  <si>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</si>
  <si>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</si>
  <si>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</si>
  <si>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</si>
  <si>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</si>
  <si>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</si>
  <si>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</si>
  <si>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</si>
  <si>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</si>
  <si>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</si>
  <si>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</si>
  <si>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</si>
  <si>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</si>
  <si>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</si>
  <si>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</si>
  <si>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</si>
  <si>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</si>
  <si>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</si>
  <si>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</si>
  <si>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</si>
  <si>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</si>
  <si>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</si>
  <si>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</si>
  <si>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</si>
  <si>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</si>
  <si>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</si>
  <si>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</si>
  <si>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</si>
  <si>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</si>
  <si>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</si>
  <si>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</si>
  <si>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</si>
  <si>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</si>
  <si>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</si>
  <si>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</si>
  <si>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</si>
  <si>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</si>
  <si>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</si>
  <si>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</si>
  <si>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</si>
  <si>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</si>
  <si>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</si>
  <si>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</si>
  <si>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</si>
  <si>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</si>
  <si>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</si>
  <si>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</si>
  <si>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</si>
  <si>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</si>
  <si>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</si>
  <si>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</si>
  <si>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</si>
  <si>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</si>
  <si>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</si>
  <si>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</si>
  <si>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</si>
  <si>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</si>
  <si>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</si>
  <si>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</si>
  <si>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</si>
  <si>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</si>
  <si>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</si>
  <si>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</si>
  <si>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</si>
  <si>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</si>
  <si>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</si>
  <si>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</si>
  <si>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</si>
  <si>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</si>
  <si>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</si>
  <si>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</si>
  <si>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</si>
  <si>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</si>
  <si>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</si>
  <si>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</si>
  <si>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</si>
  <si>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</si>
  <si>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</si>
  <si>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</si>
  <si>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</si>
  <si>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</si>
  <si>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</si>
  <si>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</si>
  <si>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</si>
  <si>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</si>
  <si>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</si>
  <si>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</si>
  <si>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</si>
  <si>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</si>
  <si>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</si>
  <si>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</si>
  <si>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</si>
  <si>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</si>
  <si>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</si>
  <si>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</si>
  <si>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</si>
  <si>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</si>
  <si>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</si>
  <si>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</si>
  <si>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</si>
  <si>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</si>
  <si>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</si>
  <si>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</si>
  <si>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</si>
  <si>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</si>
  <si>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</si>
  <si>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</si>
  <si>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</si>
  <si>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</si>
  <si>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</si>
  <si>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</si>
  <si>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</si>
  <si>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</si>
  <si>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</si>
  <si>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</si>
  <si>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</si>
  <si>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</si>
  <si>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</si>
  <si>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</si>
  <si>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</si>
  <si>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</si>
  <si>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</si>
  <si>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</si>
  <si>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</si>
  <si>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</si>
  <si>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</si>
  <si>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</si>
  <si>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</si>
  <si>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</si>
  <si>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</si>
  <si>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</si>
  <si>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</si>
  <si>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</si>
  <si>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</si>
  <si>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</si>
  <si>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</si>
  <si>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</si>
  <si>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</si>
  <si>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</si>
  <si>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</si>
  <si>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</si>
  <si>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</si>
  <si>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</si>
  <si>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</si>
  <si>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</si>
  <si>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</si>
  <si>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</si>
  <si>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</si>
  <si>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</si>
  <si>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</si>
  <si>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</si>
  <si>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</si>
  <si>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</si>
  <si>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</si>
  <si>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</si>
  <si>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</si>
  <si>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</si>
  <si>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</si>
  <si>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</si>
  <si>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</si>
  <si>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</si>
  <si>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</si>
  <si>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</si>
  <si>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</si>
  <si>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</si>
  <si>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</si>
  <si>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</si>
  <si>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</si>
  <si>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</si>
  <si>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</si>
  <si>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</si>
  <si>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</si>
  <si>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</si>
  <si>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</si>
  <si>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</si>
  <si>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</si>
  <si>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</si>
  <si>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</si>
  <si>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</si>
  <si>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</si>
  <si>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</si>
  <si>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</si>
  <si>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</si>
  <si>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</si>
  <si>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</si>
  <si>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</si>
  <si>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</si>
  <si>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</si>
  <si>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</si>
  <si>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</si>
  <si>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</si>
  <si>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</si>
  <si>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</si>
  <si>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</si>
  <si>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</si>
  <si>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</si>
  <si>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</si>
  <si>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</si>
  <si>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</si>
  <si>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</si>
  <si>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</si>
  <si>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</si>
  <si>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</si>
  <si>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</si>
  <si>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</si>
  <si>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</si>
  <si>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</si>
  <si>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</si>
  <si>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</si>
  <si>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</si>
  <si>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</si>
  <si>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</si>
  <si>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</si>
  <si>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</si>
  <si>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</si>
  <si>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</si>
  <si>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</si>
  <si>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</si>
  <si>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</si>
  <si>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</si>
  <si>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</si>
  <si>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</si>
  <si>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</si>
  <si>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</si>
  <si>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</si>
  <si>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</si>
  <si>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</si>
  <si>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</si>
  <si>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</si>
  <si>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</si>
  <si>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</si>
  <si>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</si>
  <si>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</si>
  <si>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</si>
  <si>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</si>
  <si>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</si>
  <si>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</si>
  <si>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</si>
  <si>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</si>
  <si>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</si>
  <si>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</si>
  <si>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</si>
  <si>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</si>
  <si>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</si>
  <si>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</si>
  <si>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</si>
  <si>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</si>
  <si>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</si>
  <si>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</si>
  <si>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</si>
  <si>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</si>
  <si>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</si>
  <si>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</si>
  <si>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</si>
  <si>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</si>
  <si>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</si>
  <si>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</si>
  <si>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</si>
  <si>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</si>
  <si>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</si>
  <si>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</si>
  <si>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</si>
  <si>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</si>
  <si>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</si>
  <si>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</si>
  <si>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</si>
  <si>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</si>
  <si>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</si>
  <si>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</si>
  <si>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</si>
  <si>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</si>
  <si>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</si>
  <si>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</si>
  <si>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</si>
  <si>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</si>
  <si>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</si>
  <si>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</si>
  <si>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</si>
  <si>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</si>
  <si>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</si>
  <si>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</si>
  <si>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</si>
  <si>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</si>
  <si>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</si>
  <si>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</si>
  <si>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</si>
  <si>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</si>
  <si>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</si>
  <si>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</si>
  <si>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</si>
  <si>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</si>
  <si>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</si>
  <si>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</si>
  <si>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</si>
  <si>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</si>
  <si>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</si>
  <si>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</si>
  <si>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</si>
  <si>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</si>
  <si>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</si>
  <si>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</si>
  <si>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</si>
  <si>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</si>
  <si>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</si>
  <si>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</si>
  <si>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</si>
  <si>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</si>
  <si>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</si>
  <si>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</si>
  <si>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</si>
  <si>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</si>
  <si>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</si>
  <si>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</si>
  <si>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</si>
  <si>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</si>
  <si>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</si>
  <si>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</si>
  <si>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</si>
  <si>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</si>
  <si>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</si>
  <si>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</si>
  <si>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</si>
  <si>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</si>
  <si>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</si>
  <si>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</si>
  <si>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</si>
  <si>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</si>
  <si>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</si>
  <si>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</si>
  <si>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</si>
  <si>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</si>
  <si>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</si>
  <si>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</si>
  <si>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</si>
  <si>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</si>
  <si>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</si>
  <si>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</si>
  <si>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</si>
  <si>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</si>
  <si>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</si>
  <si>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</si>
  <si>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</si>
  <si>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</si>
  <si>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</si>
  <si>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</si>
  <si>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</si>
  <si>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</si>
  <si>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</si>
  <si>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</si>
  <si>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</si>
  <si>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</si>
  <si>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</si>
  <si>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</si>
  <si>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</si>
  <si>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</si>
  <si>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</si>
  <si>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</si>
  <si>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</si>
  <si>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</si>
  <si>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</si>
  <si>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</si>
  <si>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</si>
  <si>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</si>
  <si>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</si>
  <si>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</si>
  <si>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</si>
  <si>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</si>
  <si>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</si>
  <si>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</si>
  <si>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</si>
  <si>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</si>
  <si>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</si>
  <si>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</si>
  <si>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</si>
  <si>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</si>
  <si>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</si>
  <si>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</si>
  <si>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</si>
  <si>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</si>
  <si>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</si>
  <si>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</si>
  <si>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</si>
  <si>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</si>
  <si>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</si>
  <si>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</si>
  <si>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</si>
  <si>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</si>
  <si>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</si>
  <si>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</si>
  <si>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</si>
  <si>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</si>
  <si>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</si>
  <si>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</si>
  <si>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</si>
  <si>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</si>
  <si>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</si>
  <si>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</si>
  <si>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</si>
  <si>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</si>
  <si>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</si>
  <si>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</si>
  <si>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</si>
  <si>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</si>
  <si>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</si>
  <si>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</si>
  <si>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</si>
  <si>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</si>
  <si>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</si>
  <si>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</si>
  <si>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</si>
  <si>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</si>
  <si>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</si>
  <si>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</si>
  <si>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</si>
  <si>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</si>
  <si>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</si>
  <si>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</si>
  <si>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</si>
  <si>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</si>
  <si>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</si>
  <si>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</si>
  <si>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</si>
  <si>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</si>
  <si>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</si>
  <si>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</si>
  <si>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</si>
  <si>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</si>
  <si>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</si>
  <si>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</si>
  <si>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</si>
  <si>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</si>
  <si>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</si>
  <si>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</si>
  <si>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</si>
  <si>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</si>
  <si>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</si>
  <si>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</si>
  <si>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</si>
  <si>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</si>
  <si>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</si>
  <si>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</si>
  <si>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</si>
  <si>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</si>
  <si>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</si>
  <si>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</si>
  <si>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</si>
  <si>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</si>
  <si>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</si>
  <si>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</si>
  <si>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</si>
  <si>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</si>
  <si>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</si>
  <si>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</si>
  <si>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</si>
  <si>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</si>
  <si>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</si>
  <si>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</si>
  <si>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</si>
  <si>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</si>
  <si>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</si>
  <si>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</si>
  <si>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</si>
  <si>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</si>
  <si>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</si>
  <si>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</si>
  <si>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</si>
  <si>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</si>
  <si>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</si>
  <si>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</si>
  <si>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</si>
  <si>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</si>
  <si>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</si>
  <si>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</si>
  <si>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</si>
  <si>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</si>
  <si>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</si>
  <si>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</si>
  <si>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</si>
  <si>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</si>
  <si>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</si>
  <si>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</si>
  <si>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</si>
  <si>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</si>
  <si>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</si>
  <si>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</si>
  <si>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</si>
  <si>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</si>
  <si>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</si>
  <si>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</si>
  <si>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</si>
  <si>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</si>
  <si>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</si>
  <si>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</si>
  <si>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</si>
  <si>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</si>
  <si>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</si>
  <si>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</si>
  <si>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</si>
  <si>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</si>
  <si>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</si>
  <si>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</si>
  <si>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</si>
  <si>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</si>
  <si>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</si>
  <si>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</si>
  <si>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</si>
  <si>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</si>
  <si>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</si>
  <si>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</si>
  <si>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</si>
  <si>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</si>
  <si>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</si>
  <si>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</si>
  <si>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</si>
  <si>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</si>
  <si>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</si>
  <si>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</si>
  <si>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</si>
  <si>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</si>
  <si>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</si>
  <si>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</si>
  <si>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</si>
  <si>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</si>
  <si>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</si>
  <si>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</si>
  <si>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</si>
  <si>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</si>
  <si>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</si>
  <si>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</si>
  <si>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</si>
  <si>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</si>
  <si>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</si>
  <si>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</si>
  <si>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</si>
  <si>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</si>
  <si>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</si>
  <si>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</si>
  <si>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</si>
  <si>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</si>
  <si>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</si>
  <si>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</si>
  <si>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</si>
  <si>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</si>
  <si>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</si>
  <si>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</si>
  <si>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</si>
  <si>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</si>
  <si>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</si>
  <si>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</si>
  <si>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</si>
  <si>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</si>
  <si>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</si>
  <si>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</si>
  <si>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</si>
  <si>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</si>
  <si>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</si>
  <si>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</si>
  <si>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</si>
  <si>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</si>
  <si>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</si>
  <si>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</si>
  <si>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</si>
  <si>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</si>
  <si>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</si>
  <si>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</si>
  <si>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</si>
  <si>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</si>
  <si>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</si>
  <si>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</si>
  <si>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</si>
  <si>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</si>
  <si>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</si>
  <si>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</si>
  <si>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</si>
  <si>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</si>
  <si>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</si>
  <si>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</si>
  <si>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</si>
  <si>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</si>
  <si>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</si>
  <si>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</si>
  <si>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</si>
  <si>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</si>
  <si>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</si>
  <si>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</si>
  <si>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</si>
  <si>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</si>
  <si>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</si>
  <si>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</si>
  <si>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</si>
  <si>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</si>
  <si>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</si>
  <si>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</si>
  <si>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</si>
  <si>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</si>
  <si>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</si>
  <si>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</si>
  <si>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</si>
  <si>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</si>
  <si>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</si>
  <si>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</si>
  <si>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</si>
  <si>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</si>
  <si>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</si>
  <si>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</si>
  <si>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</si>
  <si>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</si>
  <si>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</si>
  <si>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</si>
  <si>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</si>
  <si>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</si>
  <si>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</si>
  <si>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</si>
  <si>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</si>
  <si>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</si>
  <si>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</si>
  <si>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</si>
  <si>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</si>
  <si>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</si>
  <si>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</si>
  <si>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</si>
  <si>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</si>
  <si>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</si>
  <si>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</si>
  <si>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</si>
  <si>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</si>
  <si>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</si>
  <si>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</si>
  <si>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</si>
  <si>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</si>
  <si>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</si>
  <si>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</si>
  <si>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</si>
  <si>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</si>
  <si>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</si>
  <si>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</si>
  <si>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</si>
  <si>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</si>
  <si>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</si>
  <si>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</si>
  <si>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</si>
  <si>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</si>
  <si>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</si>
  <si>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</si>
  <si>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</si>
  <si>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</si>
  <si>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</si>
  <si>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</si>
  <si>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</si>
  <si>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</si>
  <si>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</si>
  <si>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</si>
  <si>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</si>
  <si>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</si>
  <si>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</si>
  <si>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</si>
  <si>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</si>
  <si>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</si>
  <si>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</si>
  <si>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</si>
  <si>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</si>
  <si>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</si>
  <si>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</si>
  <si>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</si>
  <si>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</si>
  <si>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</si>
  <si>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</si>
  <si>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</si>
  <si>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</si>
  <si>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</si>
  <si>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</si>
  <si>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</si>
  <si>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</si>
  <si>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</si>
  <si>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</si>
  <si>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</si>
  <si>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</si>
  <si>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</si>
  <si>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</si>
  <si>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</si>
  <si>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</si>
  <si>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</si>
  <si>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</si>
  <si>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</si>
  <si>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</si>
  <si>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</si>
  <si>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</si>
  <si>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</si>
  <si>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</si>
  <si>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</si>
  <si>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</si>
  <si>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</si>
  <si>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</si>
  <si>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</si>
  <si>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</si>
  <si>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</si>
  <si>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</si>
  <si>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</si>
  <si>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</si>
  <si>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</si>
  <si>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</si>
  <si>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</si>
  <si>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</si>
  <si>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</si>
  <si>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</si>
  <si>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</si>
  <si>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</si>
  <si>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</si>
  <si>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</si>
  <si>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</si>
  <si>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</si>
  <si>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</si>
  <si>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</si>
  <si>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</si>
  <si>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</si>
  <si>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</si>
  <si>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</si>
  <si>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</si>
  <si>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</si>
  <si>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</si>
  <si>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</si>
  <si>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</si>
  <si>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</si>
  <si>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</si>
  <si>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</si>
  <si>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</si>
  <si>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</si>
  <si>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</si>
  <si>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</si>
  <si>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</si>
  <si>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</si>
  <si>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</si>
  <si>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</si>
  <si>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</si>
  <si>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</si>
  <si>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</si>
  <si>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</si>
  <si>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</si>
  <si>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</si>
  <si>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</si>
  <si>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</si>
  <si>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</si>
  <si>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</si>
  <si>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</si>
  <si>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</si>
  <si>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</si>
  <si>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</si>
  <si>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</si>
  <si>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</si>
  <si>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</si>
  <si>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</si>
  <si>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</si>
  <si>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</si>
  <si>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</si>
  <si>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</si>
  <si>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</si>
  <si>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</si>
  <si>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</si>
  <si>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</si>
  <si>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</si>
  <si>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</si>
  <si>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</si>
  <si>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</si>
  <si>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</si>
  <si>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</si>
  <si>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</si>
  <si>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</si>
  <si>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</si>
  <si>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</si>
  <si>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</si>
  <si>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</si>
  <si>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</si>
  <si>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</si>
  <si>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</si>
  <si>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</si>
  <si>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</si>
  <si>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</si>
  <si>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</si>
  <si>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</si>
  <si>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</si>
  <si>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</si>
  <si>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</si>
  <si>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</si>
  <si>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</si>
  <si>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</si>
  <si>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</si>
  <si>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</si>
  <si>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</si>
  <si>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</si>
  <si>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</si>
  <si>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</si>
  <si>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</si>
  <si>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</si>
  <si>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</si>
  <si>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</si>
  <si>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</si>
  <si>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</si>
  <si>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</si>
  <si>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</si>
  <si>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</si>
  <si>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</si>
  <si>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</si>
  <si>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</si>
  <si>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</si>
  <si>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</si>
  <si>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</si>
  <si>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</si>
  <si>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</si>
  <si>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</si>
  <si>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</si>
  <si>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</si>
  <si>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</si>
  <si>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</si>
  <si>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</si>
  <si>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</si>
  <si>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</si>
  <si>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</si>
  <si>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</si>
  <si>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</si>
  <si>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</si>
  <si>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</si>
  <si>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</si>
  <si>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</si>
  <si>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</si>
  <si>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</si>
  <si>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</si>
  <si>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</si>
  <si>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</si>
  <si>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</si>
  <si>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</si>
  <si>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</si>
  <si>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</si>
  <si>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</si>
  <si>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</si>
  <si>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</si>
  <si>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</si>
  <si>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</si>
  <si>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</si>
  <si>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</si>
  <si>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</si>
  <si>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</si>
  <si>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</si>
  <si>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</si>
  <si>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</si>
  <si>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</si>
  <si>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</si>
  <si>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</si>
  <si>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</si>
  <si>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</si>
  <si>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</si>
  <si>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</si>
  <si>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</si>
  <si>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</si>
  <si>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</si>
  <si>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</si>
  <si>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</si>
  <si>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</si>
  <si>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</si>
  <si>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</si>
  <si>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</si>
  <si>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</si>
  <si>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</si>
  <si>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</si>
  <si>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</si>
  <si>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</si>
  <si>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</si>
  <si>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</si>
  <si>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</si>
  <si>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</si>
  <si>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</si>
  <si>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</si>
  <si>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</si>
  <si>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</si>
  <si>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</si>
  <si>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</si>
  <si>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</si>
  <si>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</si>
  <si>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</si>
  <si>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</si>
  <si>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</si>
  <si>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</si>
  <si>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</si>
  <si>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</si>
  <si>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</si>
  <si>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</si>
  <si>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</si>
  <si>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</si>
  <si>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</si>
  <si>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</si>
  <si>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</si>
  <si>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</si>
  <si>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</si>
  <si>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</si>
  <si>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</si>
  <si>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</si>
  <si>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</si>
  <si>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</si>
  <si>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</si>
  <si>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</si>
  <si>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</si>
  <si>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</si>
  <si>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</si>
  <si>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</si>
  <si>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</si>
  <si>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</si>
  <si>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</si>
  <si>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</si>
  <si>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</si>
  <si>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</si>
  <si>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</si>
  <si>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</si>
  <si>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</si>
  <si>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</si>
  <si>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</si>
  <si>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</si>
  <si>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</si>
  <si>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</si>
  <si>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</si>
  <si>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</si>
  <si>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</si>
  <si>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</si>
  <si>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</si>
  <si>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</si>
  <si>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</si>
  <si>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</si>
  <si>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</si>
  <si>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</si>
  <si>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</si>
  <si>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</si>
  <si>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</si>
  <si>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</si>
  <si>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</si>
  <si>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</si>
  <si>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</si>
  <si>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</si>
  <si>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</si>
  <si>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</si>
  <si>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</si>
  <si>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</si>
  <si>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</si>
  <si>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</si>
  <si>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</si>
  <si>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</si>
  <si>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</si>
  <si>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</si>
  <si>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</si>
  <si>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</si>
  <si>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</si>
  <si>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</si>
  <si>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</si>
  <si>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</si>
  <si>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</si>
  <si>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</si>
  <si>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</si>
  <si>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</si>
  <si>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</si>
  <si>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</si>
  <si>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</si>
  <si>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</si>
  <si>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</si>
  <si>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</si>
  <si>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</si>
  <si>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</si>
  <si>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</si>
  <si>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</si>
  <si>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</si>
  <si>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</si>
  <si>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</si>
  <si>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</si>
  <si>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</si>
  <si>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</si>
  <si>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</si>
  <si>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</si>
  <si>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</si>
  <si>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</si>
  <si>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</si>
  <si>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</si>
  <si>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</si>
  <si>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</si>
  <si>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</si>
  <si>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</si>
  <si>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</si>
  <si>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</si>
  <si>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</si>
  <si>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</si>
  <si>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</si>
  <si>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</si>
  <si>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</si>
  <si>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</si>
  <si>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</si>
  <si>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</si>
  <si>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</si>
  <si>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</si>
  <si>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</si>
  <si>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</si>
  <si>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</si>
  <si>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</si>
  <si>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</si>
  <si>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</si>
  <si>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</si>
  <si>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</si>
  <si>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</si>
  <si>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</si>
  <si>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</si>
  <si>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</si>
  <si>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</si>
  <si>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</si>
  <si>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</si>
  <si>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</si>
  <si>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</si>
  <si>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</si>
  <si>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</si>
  <si>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</si>
  <si>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</si>
  <si>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</si>
  <si>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</si>
  <si>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</si>
  <si>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</si>
  <si>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</si>
  <si>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</si>
  <si>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</si>
  <si>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</si>
  <si>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</si>
  <si>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</si>
  <si>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</si>
  <si>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</si>
  <si>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</si>
  <si>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</si>
  <si>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</si>
  <si>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</si>
  <si>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</si>
  <si>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</si>
  <si>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</si>
  <si>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</si>
  <si>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</si>
  <si>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</si>
  <si>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</si>
  <si>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</si>
  <si>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</si>
  <si>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</si>
  <si>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</si>
  <si>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</si>
  <si>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</si>
  <si>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</si>
  <si>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</si>
  <si>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</si>
  <si>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</si>
  <si>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</si>
  <si>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</si>
  <si>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</si>
  <si>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</si>
  <si>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</si>
  <si>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</si>
  <si>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</si>
  <si>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</si>
  <si>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</si>
  <si>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</si>
  <si>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</si>
  <si>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</si>
  <si>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</si>
  <si>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</si>
  <si>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</si>
  <si>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</si>
  <si>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</si>
  <si>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</si>
  <si>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</si>
  <si>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</si>
  <si>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</si>
  <si>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</si>
  <si>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</si>
  <si>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</si>
  <si>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</si>
  <si>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</si>
  <si>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</si>
  <si>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</si>
  <si>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</si>
  <si>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</si>
  <si>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</si>
  <si>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</si>
  <si>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</si>
  <si>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</si>
  <si>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</si>
  <si>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</si>
  <si>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</si>
  <si>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</si>
  <si>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</si>
  <si>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</si>
  <si>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</si>
  <si>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</si>
  <si>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</si>
  <si>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</si>
  <si>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</si>
  <si>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</si>
  <si>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</si>
  <si>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</si>
  <si>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</si>
  <si>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</si>
  <si>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</si>
  <si>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</si>
  <si>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</si>
  <si>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</si>
  <si>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</si>
  <si>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</si>
  <si>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</si>
  <si>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</si>
  <si>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</si>
  <si>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</si>
  <si>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</si>
  <si>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</si>
  <si>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</si>
  <si>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</si>
  <si>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</si>
  <si>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</si>
  <si>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</si>
  <si>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</si>
  <si>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</si>
  <si>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</si>
  <si>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</si>
  <si>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</si>
  <si>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</si>
  <si>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</si>
  <si>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</si>
  <si>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</si>
  <si>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</si>
  <si>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</si>
  <si>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</si>
  <si>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</si>
  <si>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</si>
  <si>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</si>
  <si>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</si>
  <si>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</si>
  <si>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</si>
  <si>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</si>
  <si>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</si>
  <si>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</si>
  <si>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</si>
  <si>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</si>
  <si>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</si>
  <si>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</si>
  <si>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</si>
  <si>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</si>
  <si>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</si>
  <si>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</si>
  <si>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</si>
  <si>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</si>
  <si>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</si>
  <si>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</si>
  <si>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</si>
  <si>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</si>
  <si>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</si>
  <si>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</si>
  <si>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</si>
  <si>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</si>
  <si>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</si>
  <si>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</si>
  <si>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</si>
  <si>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</si>
  <si>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</si>
  <si>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</si>
  <si>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</si>
  <si>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</si>
  <si>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</si>
  <si>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</si>
  <si>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</si>
  <si>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</si>
  <si>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</si>
  <si>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</si>
  <si>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</si>
  <si>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</si>
  <si>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</si>
  <si>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</si>
  <si>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</si>
  <si>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</si>
  <si>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</si>
  <si>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</si>
  <si>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</si>
  <si>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</si>
  <si>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</si>
  <si>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</si>
  <si>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</si>
  <si>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</si>
  <si>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</si>
  <si>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</si>
  <si>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</si>
  <si>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</si>
  <si>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</si>
  <si>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</si>
  <si>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</si>
  <si>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</si>
  <si>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</si>
  <si>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</si>
  <si>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</si>
  <si>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</si>
  <si>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</si>
  <si>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</si>
  <si>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</si>
  <si>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</si>
  <si>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</si>
  <si>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</si>
  <si>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</si>
  <si>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</si>
  <si>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</si>
  <si>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</si>
  <si>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</si>
  <si>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</si>
  <si>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</si>
  <si>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</si>
  <si>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</si>
  <si>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</si>
  <si>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</si>
  <si>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</si>
  <si>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</si>
  <si>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</si>
  <si>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</si>
  <si>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</si>
  <si>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</si>
  <si>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</si>
  <si>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</si>
  <si>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</si>
  <si>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</si>
  <si>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</si>
  <si>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</si>
  <si>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</si>
  <si>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</si>
  <si>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</si>
  <si>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</si>
  <si>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</si>
  <si>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</si>
  <si>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</si>
  <si>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</si>
  <si>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</si>
  <si>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</si>
  <si>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</si>
  <si>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</si>
  <si>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</si>
  <si>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</si>
  <si>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</si>
  <si>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</si>
  <si>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</si>
  <si>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</si>
  <si>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</si>
  <si>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</si>
  <si>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</si>
  <si>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</si>
  <si>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</si>
  <si>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</si>
  <si>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</si>
  <si>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</si>
  <si>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</si>
  <si>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</si>
  <si>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</si>
  <si>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</si>
  <si>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</si>
  <si>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</si>
  <si>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</si>
  <si>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</si>
  <si>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</si>
  <si>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</si>
  <si>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</si>
  <si>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</si>
  <si>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</si>
  <si>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</si>
  <si>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</si>
  <si>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</si>
  <si>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</si>
  <si>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</si>
  <si>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</si>
  <si>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</si>
  <si>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</si>
  <si>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</si>
  <si>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</si>
  <si>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</si>
  <si>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</si>
  <si>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</si>
  <si>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</si>
  <si>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</si>
  <si>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</si>
  <si>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</si>
  <si>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</si>
  <si>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</si>
  <si>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</si>
  <si>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</si>
  <si>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</si>
  <si>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</si>
  <si>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</si>
  <si>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</si>
  <si>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</si>
  <si>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</si>
  <si>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</si>
  <si>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</si>
  <si>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</si>
  <si>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</si>
  <si>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</si>
  <si>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</si>
  <si>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</si>
  <si>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</si>
  <si>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</si>
  <si>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</si>
  <si>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</si>
  <si>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</si>
  <si>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</si>
  <si>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</si>
  <si>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</si>
  <si>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</si>
  <si>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</si>
  <si>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</si>
  <si>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</si>
  <si>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</si>
  <si>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</si>
  <si>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</si>
  <si>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</si>
  <si>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</si>
  <si>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</si>
  <si>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</si>
  <si>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</si>
  <si>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</si>
  <si>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</si>
  <si>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</si>
  <si>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</si>
  <si>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</si>
  <si>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</si>
  <si>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</si>
  <si>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</si>
  <si>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</si>
  <si>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</si>
  <si>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</si>
  <si>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</si>
  <si>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</si>
  <si>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</si>
  <si>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</si>
  <si>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</si>
  <si>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</si>
  <si>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</si>
  <si>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</si>
  <si>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</si>
  <si>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</si>
  <si>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</si>
  <si>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</si>
  <si>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</si>
  <si>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</si>
  <si>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</si>
  <si>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</si>
  <si>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</si>
  <si>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</si>
  <si>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</si>
  <si>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</si>
  <si>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</si>
  <si>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</si>
  <si>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</si>
  <si>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</si>
  <si>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</si>
  <si>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</si>
  <si>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</si>
  <si>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</si>
  <si>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</si>
  <si>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</si>
  <si>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</si>
  <si>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</si>
  <si>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</si>
  <si>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</si>
  <si>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</si>
  <si>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</si>
  <si>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</si>
  <si>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</si>
  <si>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</si>
  <si>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</si>
  <si>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</si>
  <si>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</si>
  <si>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</si>
  <si>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</si>
  <si>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</si>
  <si>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</si>
  <si>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</si>
  <si>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</si>
  <si>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</si>
  <si>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</si>
  <si>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</si>
  <si>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</si>
  <si>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</si>
  <si>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</si>
  <si>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</si>
  <si>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</si>
  <si>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</si>
  <si>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</si>
  <si>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</si>
  <si>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</si>
  <si>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</si>
  <si>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</si>
  <si>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</si>
  <si>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</si>
  <si>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</si>
  <si>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</si>
  <si>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</si>
  <si>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</si>
  <si>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</si>
  <si>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</si>
  <si>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</si>
  <si>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</si>
  <si>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</si>
  <si>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</si>
  <si>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</si>
  <si>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</si>
  <si>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</si>
  <si>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</si>
  <si>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</si>
  <si>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</si>
  <si>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</si>
  <si>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</si>
  <si>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</si>
  <si>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</si>
  <si>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</si>
  <si>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</si>
  <si>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</si>
  <si>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</si>
  <si>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</si>
  <si>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</si>
  <si>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</si>
  <si>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</si>
  <si>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</si>
  <si>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</si>
  <si>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</si>
  <si>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</si>
  <si>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</si>
  <si>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</si>
  <si>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</si>
  <si>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</si>
  <si>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</si>
  <si>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</si>
  <si>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</si>
  <si>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</si>
  <si>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</si>
  <si>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</si>
  <si>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</si>
  <si>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</si>
  <si>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</si>
  <si>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</si>
  <si>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</si>
  <si>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</si>
  <si>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</si>
  <si>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</si>
  <si>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</si>
  <si>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</si>
  <si>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</si>
  <si>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</si>
  <si>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</si>
  <si>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</si>
  <si>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</si>
  <si>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</si>
  <si>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</si>
  <si>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</si>
  <si>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</si>
  <si>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</si>
  <si>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</si>
  <si>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</si>
  <si>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</si>
  <si>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</si>
  <si>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</si>
  <si>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</si>
  <si>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</si>
  <si>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</si>
  <si>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</si>
  <si>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</si>
  <si>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</si>
  <si>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</si>
  <si>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</si>
  <si>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</si>
  <si>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</si>
  <si>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</si>
  <si>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</si>
  <si>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</si>
  <si>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</si>
  <si>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</si>
  <si>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</si>
  <si>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</si>
  <si>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</si>
  <si>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</si>
  <si>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</si>
  <si>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</si>
  <si>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</si>
  <si>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</si>
  <si>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</si>
  <si>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</si>
  <si>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</si>
  <si>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</si>
  <si>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</si>
  <si>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</si>
  <si>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</si>
  <si>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</si>
  <si>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</si>
  <si>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</si>
  <si>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</si>
  <si>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</si>
  <si>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</si>
  <si>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</si>
  <si>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</si>
  <si>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</si>
  <si>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</si>
  <si>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</si>
  <si>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</si>
  <si>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</si>
  <si>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</si>
  <si>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</si>
  <si>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</si>
  <si>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</si>
  <si>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</si>
  <si>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</si>
  <si>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</si>
  <si>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</si>
  <si>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</si>
  <si>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</si>
  <si>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</si>
  <si>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</si>
  <si>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</si>
  <si>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</si>
  <si>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</si>
  <si>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</si>
  <si>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</si>
  <si>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</si>
  <si>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</si>
  <si>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</si>
  <si>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</si>
  <si>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</si>
  <si>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</si>
  <si>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</si>
  <si>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</si>
  <si>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</si>
  <si>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</si>
  <si>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</si>
  <si>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</si>
  <si>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</si>
  <si>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</si>
  <si>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</si>
  <si>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</si>
  <si>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</si>
  <si>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</si>
  <si>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</si>
  <si>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</si>
  <si>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</si>
  <si>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</si>
  <si>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</si>
  <si>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</si>
  <si>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</si>
  <si>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</si>
  <si>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</si>
  <si>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</si>
  <si>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</si>
  <si>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</si>
  <si>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</si>
  <si>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</si>
  <si>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</si>
  <si>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</si>
  <si>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</si>
  <si>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</si>
  <si>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</si>
  <si>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</si>
  <si>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</si>
  <si>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</si>
  <si>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</si>
  <si>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</si>
  <si>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</si>
  <si>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</si>
  <si>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</si>
  <si>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</si>
  <si>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</si>
  <si>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</si>
  <si>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</si>
  <si>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</si>
  <si>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</si>
  <si>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</si>
  <si>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</si>
  <si>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</si>
  <si>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</si>
  <si>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</si>
  <si>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</si>
  <si>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</si>
  <si>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</si>
  <si>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</si>
  <si>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</si>
  <si>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</si>
  <si>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</si>
  <si>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</si>
  <si>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</si>
  <si>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</si>
  <si>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</si>
  <si>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</si>
  <si>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</si>
  <si>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</si>
  <si>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</si>
  <si>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</si>
  <si>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</si>
  <si>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</si>
  <si>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</si>
  <si>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</si>
  <si>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</si>
  <si>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</si>
  <si>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</si>
  <si>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</si>
  <si>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</si>
  <si>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</si>
  <si>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</si>
  <si>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</si>
  <si>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</si>
  <si>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</si>
  <si>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</si>
  <si>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</si>
  <si>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</si>
  <si>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</si>
  <si>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</si>
  <si>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</si>
  <si>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</si>
  <si>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</si>
  <si>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</si>
  <si>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</si>
  <si>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</si>
  <si>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</si>
  <si>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</si>
  <si>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</si>
  <si>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</si>
  <si>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</si>
  <si>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</si>
  <si>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</si>
  <si>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</si>
  <si>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</si>
  <si>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</si>
  <si>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</si>
  <si>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</si>
  <si>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</si>
  <si>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</si>
  <si>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</si>
  <si>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</si>
  <si>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</si>
  <si>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</si>
  <si>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</si>
  <si>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</si>
  <si>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</si>
  <si>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</si>
  <si>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</si>
  <si>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</si>
  <si>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</si>
  <si>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</si>
  <si>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</si>
  <si>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</si>
  <si>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</si>
  <si>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</si>
  <si>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</si>
  <si>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</si>
  <si>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</si>
  <si>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</si>
  <si>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</si>
  <si>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</si>
  <si>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</si>
  <si>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</si>
  <si>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</si>
  <si>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</si>
  <si>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</si>
  <si>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</si>
  <si>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</si>
  <si>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</si>
  <si>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</si>
  <si>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</si>
  <si>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</si>
  <si>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</si>
  <si>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</si>
  <si>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</si>
  <si>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</si>
  <si>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</si>
  <si>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</si>
  <si>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</si>
  <si>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</si>
  <si>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</si>
  <si>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</si>
  <si>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</si>
  <si>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</si>
  <si>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</si>
  <si>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</si>
  <si>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</si>
  <si>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</si>
  <si>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</si>
  <si>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</si>
  <si>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</si>
  <si>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</si>
  <si>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</si>
  <si>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</si>
  <si>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</si>
  <si>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</si>
  <si>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</si>
  <si>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</si>
  <si>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</si>
  <si>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</si>
  <si>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</si>
  <si>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</si>
  <si>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</si>
  <si>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</si>
  <si>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</si>
  <si>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</si>
  <si>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</si>
  <si>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</si>
  <si>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</si>
  <si>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</si>
  <si>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</si>
  <si>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</si>
  <si>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</si>
  <si>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</si>
  <si>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</si>
  <si>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</si>
  <si>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</si>
  <si>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</si>
  <si>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</si>
  <si>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</si>
  <si>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</si>
  <si>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</si>
  <si>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</si>
  <si>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</si>
  <si>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</si>
  <si>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</si>
  <si>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</si>
  <si>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</si>
  <si>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</si>
  <si>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</si>
  <si>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</si>
  <si>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</si>
  <si>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</si>
  <si>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</si>
  <si>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</si>
  <si>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</si>
  <si>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</si>
  <si>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</si>
  <si>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</si>
  <si>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</si>
  <si>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</si>
  <si>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</si>
  <si>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</si>
  <si>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</si>
  <si>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</si>
  <si>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</si>
  <si>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</si>
  <si>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</si>
  <si>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</si>
  <si>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</si>
  <si>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</si>
  <si>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</si>
  <si>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</si>
  <si>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</si>
  <si>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</si>
  <si>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</si>
  <si>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</si>
  <si>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</si>
  <si>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</si>
  <si>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</si>
  <si>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</si>
  <si>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</si>
  <si>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</si>
  <si>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</si>
  <si>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</si>
  <si>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</si>
  <si>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</si>
  <si>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</si>
  <si>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</si>
  <si>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</si>
  <si>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</si>
  <si>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</si>
  <si>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</si>
  <si>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</si>
  <si>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</si>
  <si>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</si>
  <si>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</si>
  <si>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</si>
  <si>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</si>
  <si>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</si>
  <si>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</si>
  <si>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</si>
  <si>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</si>
  <si>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</si>
  <si>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</si>
  <si>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</si>
  <si>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</si>
  <si>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</si>
  <si>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</si>
  <si>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</si>
  <si>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</si>
  <si>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</si>
  <si>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</si>
  <si>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</si>
  <si>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</si>
  <si>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</si>
  <si>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</si>
  <si>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</si>
  <si>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</si>
  <si>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</si>
  <si>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</si>
  <si>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</si>
  <si>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</si>
  <si>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</si>
  <si>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</si>
  <si>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</si>
  <si>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</si>
  <si>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</si>
  <si>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</si>
  <si>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</si>
  <si>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</si>
  <si>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</si>
  <si>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</si>
  <si>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</si>
  <si>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</si>
  <si>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</si>
  <si>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</si>
  <si>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</si>
  <si>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</si>
  <si>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</si>
  <si>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</si>
  <si>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</si>
  <si>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</si>
  <si>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</si>
  <si>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</si>
  <si>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</si>
  <si>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</si>
  <si>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</si>
  <si>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</si>
  <si>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</si>
  <si>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</si>
  <si>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</si>
  <si>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</si>
  <si>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</si>
  <si>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</si>
  <si>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</si>
  <si>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</si>
  <si>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</si>
  <si>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</si>
  <si>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</si>
  <si>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</si>
  <si>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</si>
  <si>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</si>
  <si>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</si>
  <si>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</si>
  <si>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</si>
  <si>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</si>
  <si>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</si>
  <si>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</si>
  <si>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</si>
  <si>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</si>
  <si>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</si>
  <si>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</si>
  <si>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</si>
  <si>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</si>
  <si>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</si>
  <si>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</si>
  <si>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</si>
  <si>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</si>
  <si>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</si>
  <si>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</si>
  <si>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</si>
  <si>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</si>
  <si>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</si>
  <si>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</si>
  <si>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</si>
  <si>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</si>
  <si>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</si>
  <si>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</si>
  <si>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</si>
  <si>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</si>
  <si>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</si>
  <si>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</si>
  <si>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</si>
  <si>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</si>
  <si>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</si>
  <si>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</si>
  <si>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</si>
  <si>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</si>
  <si>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</si>
  <si>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</si>
  <si>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</si>
  <si>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</si>
  <si>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</si>
  <si>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</si>
  <si>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</si>
  <si>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</si>
  <si>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</si>
  <si>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</si>
  <si>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</si>
  <si>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</si>
  <si>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</si>
  <si>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</si>
  <si>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</si>
  <si>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</si>
  <si>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</si>
  <si>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</si>
  <si>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</si>
  <si>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</si>
  <si>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</si>
  <si>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</si>
  <si>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</si>
  <si>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</si>
  <si>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</si>
  <si>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</si>
  <si>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</si>
  <si>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</si>
  <si>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</si>
  <si>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</si>
  <si>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</si>
  <si>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</si>
  <si>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</si>
  <si>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</si>
  <si>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</si>
  <si>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</si>
  <si>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</si>
  <si>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</si>
  <si>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</si>
  <si>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</si>
  <si>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</si>
  <si>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</si>
  <si>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</si>
  <si>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</si>
  <si>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</si>
  <si>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</si>
  <si>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</si>
  <si>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</si>
  <si>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</si>
  <si>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</si>
  <si>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</si>
  <si>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</si>
  <si>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</si>
  <si>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</si>
  <si>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</si>
  <si>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</si>
  <si>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</si>
  <si>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</si>
  <si>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</si>
  <si>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</si>
  <si>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</si>
  <si>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</si>
  <si>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</si>
  <si>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</si>
  <si>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</si>
  <si>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</si>
  <si>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</si>
  <si>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</si>
  <si>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</si>
  <si>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</si>
  <si>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</si>
  <si>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</si>
  <si>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</si>
  <si>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</si>
  <si>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</si>
  <si>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</si>
  <si>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</si>
  <si>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</si>
  <si>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</si>
  <si>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</si>
  <si>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</si>
  <si>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</si>
  <si>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</si>
  <si>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</si>
  <si>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</si>
  <si>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</si>
  <si>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</si>
  <si>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</si>
  <si>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</si>
  <si>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</si>
  <si>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</si>
  <si>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</si>
  <si>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</si>
  <si>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</si>
  <si>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</si>
  <si>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</si>
  <si>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</si>
  <si>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</si>
  <si>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</si>
  <si>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</si>
  <si>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</si>
  <si>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</si>
  <si>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</si>
  <si>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</si>
  <si>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</si>
  <si>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</si>
  <si>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</si>
  <si>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</si>
  <si>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</si>
  <si>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</si>
  <si>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</si>
  <si>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</si>
  <si>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</si>
  <si>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</si>
  <si>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</si>
  <si>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</si>
  <si>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</si>
  <si>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</si>
  <si>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</si>
  <si>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</si>
  <si>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</si>
  <si>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</si>
  <si>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</si>
  <si>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</si>
  <si>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</si>
  <si>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</si>
  <si>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</si>
  <si>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</si>
  <si>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</si>
  <si>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</si>
  <si>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</si>
  <si>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</si>
  <si>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</si>
  <si>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</si>
  <si>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</si>
  <si>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</si>
  <si>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</si>
  <si>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</si>
  <si>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</si>
  <si>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</si>
  <si>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</si>
  <si>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</si>
  <si>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</si>
  <si>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</si>
  <si>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</si>
  <si>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</si>
  <si>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</si>
  <si>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</si>
  <si>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</si>
  <si>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</si>
  <si>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</si>
  <si>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</si>
  <si>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</si>
  <si>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</si>
  <si>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</si>
  <si>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</si>
  <si>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</si>
  <si>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</si>
  <si>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</si>
  <si>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</si>
  <si>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</si>
  <si>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</si>
  <si>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</si>
  <si>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</si>
  <si>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</si>
  <si>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</si>
  <si>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</si>
  <si>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</si>
  <si>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</si>
  <si>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</si>
  <si>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</si>
  <si>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</si>
  <si>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</si>
  <si>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</si>
  <si>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</si>
  <si>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</si>
  <si>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</si>
  <si>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</si>
  <si>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</si>
  <si>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</si>
  <si>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</si>
  <si>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</si>
  <si>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</si>
  <si>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</si>
  <si>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</si>
  <si>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</si>
  <si>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</si>
  <si>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</si>
  <si>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</si>
  <si>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</si>
  <si>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</si>
  <si>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</si>
  <si>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</si>
  <si>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</si>
  <si>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</si>
  <si>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</si>
  <si>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</si>
  <si>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</si>
  <si>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</si>
  <si>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</si>
  <si>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</si>
  <si>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</si>
  <si>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</si>
  <si>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</si>
  <si>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</si>
  <si>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</si>
  <si>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</si>
  <si>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</si>
  <si>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</si>
  <si>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</si>
  <si>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</si>
  <si>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</si>
  <si>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</si>
  <si>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</si>
  <si>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</si>
  <si>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</si>
  <si>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</si>
  <si>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</si>
  <si>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</si>
  <si>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</si>
  <si>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</si>
  <si>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</si>
  <si>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</si>
  <si>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</si>
  <si>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</si>
  <si>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</si>
  <si>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</si>
  <si>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</si>
  <si>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</si>
  <si>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</si>
  <si>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</si>
  <si>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</si>
  <si>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</si>
  <si>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</si>
  <si>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</si>
  <si>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</si>
  <si>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</si>
  <si>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</si>
  <si>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</si>
  <si>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</si>
  <si>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</si>
  <si>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</si>
  <si>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</si>
  <si>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</si>
  <si>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</si>
  <si>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</si>
  <si>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</si>
  <si>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</si>
  <si>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</si>
  <si>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</si>
  <si>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</si>
  <si>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</si>
  <si>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</si>
  <si>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</si>
  <si>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</si>
  <si>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</si>
  <si>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</si>
  <si>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</si>
  <si>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</si>
  <si>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</si>
  <si>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</si>
  <si>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</si>
  <si>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</si>
  <si>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</si>
  <si>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</si>
  <si>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</si>
  <si>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</si>
  <si>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</si>
  <si>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</si>
  <si>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</si>
  <si>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</si>
  <si>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</si>
  <si>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</si>
  <si>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</si>
  <si>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</si>
  <si>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</si>
  <si>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</si>
  <si>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</si>
  <si>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</si>
  <si>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</si>
  <si>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</si>
  <si>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</si>
  <si>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</si>
  <si>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</si>
  <si>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</si>
  <si>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</si>
  <si>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</si>
  <si>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</si>
  <si>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</si>
  <si>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</si>
  <si>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</si>
  <si>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</si>
  <si>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</si>
  <si>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</si>
  <si>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</si>
  <si>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</si>
  <si>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</si>
  <si>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</si>
  <si>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</si>
  <si>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</si>
  <si>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</si>
  <si>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</si>
  <si>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</si>
  <si>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</si>
  <si>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</si>
  <si>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</si>
  <si>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</si>
  <si>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</si>
  <si>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</si>
  <si>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</si>
  <si>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</si>
  <si>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</si>
  <si>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</si>
  <si>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</si>
  <si>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</si>
  <si>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</si>
  <si>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</si>
  <si>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</si>
  <si>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</si>
  <si>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</si>
  <si>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</si>
  <si>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</si>
  <si>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</si>
  <si>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</si>
  <si>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</si>
  <si>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</si>
  <si>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</si>
  <si>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</si>
  <si>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</si>
  <si>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</si>
  <si>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</si>
  <si>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</si>
  <si>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</si>
  <si>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</si>
  <si>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</si>
  <si>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</si>
  <si>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</si>
  <si>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</si>
  <si>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</si>
  <si>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</si>
  <si>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</si>
  <si>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</si>
  <si>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</si>
  <si>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</si>
  <si>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</si>
  <si>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</si>
  <si>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</si>
  <si>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</si>
  <si>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</si>
  <si>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</si>
  <si>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</si>
  <si>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</si>
  <si>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</si>
  <si>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</si>
  <si>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</si>
  <si>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</si>
  <si>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</si>
  <si>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</si>
  <si>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</si>
  <si>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</si>
  <si>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</si>
  <si>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</si>
  <si>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</si>
  <si>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</si>
  <si>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</si>
  <si>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</si>
  <si>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</si>
  <si>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</si>
  <si>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</si>
  <si>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</si>
  <si>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</si>
  <si>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</si>
  <si>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</si>
  <si>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</si>
  <si>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</si>
  <si>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</si>
  <si>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</si>
  <si>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</si>
  <si>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</si>
  <si>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</si>
  <si>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</si>
  <si>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</si>
  <si>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</si>
  <si>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</si>
  <si>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</si>
  <si>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</si>
  <si>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</si>
  <si>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</si>
  <si>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</si>
  <si>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</si>
  <si>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</si>
  <si>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</si>
  <si>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</si>
  <si>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</si>
  <si>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</si>
  <si>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</si>
  <si>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</si>
  <si>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</si>
  <si>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</si>
  <si>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</si>
  <si>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</si>
  <si>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</si>
  <si>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</si>
  <si>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</si>
  <si>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</si>
  <si>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</si>
  <si>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</si>
  <si>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</si>
  <si>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</si>
  <si>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</si>
  <si>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</si>
  <si>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</si>
  <si>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</si>
  <si>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</si>
  <si>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</si>
  <si>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</si>
  <si>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</si>
  <si>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</si>
  <si>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</si>
  <si>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</si>
  <si>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</si>
  <si>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</si>
  <si>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</si>
  <si>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</si>
  <si>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</si>
  <si>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</si>
  <si>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</si>
  <si>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</si>
  <si>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</si>
  <si>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</si>
  <si>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</si>
  <si>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</si>
  <si>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</si>
  <si>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</si>
  <si>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</si>
  <si>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</si>
  <si>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</si>
  <si>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</si>
  <si>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</si>
  <si>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</si>
  <si>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</si>
  <si>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</si>
  <si>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</si>
  <si>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</si>
  <si>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</si>
  <si>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</si>
  <si>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</si>
  <si>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</si>
  <si>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</si>
  <si>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</si>
  <si>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</si>
  <si>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</si>
  <si>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</si>
  <si>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</si>
  <si>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</si>
  <si>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</si>
  <si>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</si>
  <si>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</si>
  <si>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</si>
  <si>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</si>
  <si>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</si>
  <si>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</si>
  <si>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</si>
  <si>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</si>
  <si>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</si>
  <si>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</si>
  <si>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</si>
  <si>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</si>
  <si>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</si>
  <si>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</si>
  <si>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</si>
  <si>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</si>
  <si>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</si>
  <si>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</si>
  <si>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</si>
  <si>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</si>
  <si>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</si>
  <si>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</si>
  <si>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</si>
  <si>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</si>
  <si>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</si>
  <si>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</si>
  <si>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</si>
  <si>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</si>
  <si>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</si>
  <si>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</si>
  <si>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</si>
  <si>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</si>
  <si>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</si>
  <si>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</si>
  <si>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</si>
  <si>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</si>
  <si>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</si>
  <si>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</si>
  <si>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</si>
  <si>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</si>
  <si>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</si>
  <si>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</si>
  <si>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</si>
  <si>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</si>
  <si>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</si>
  <si>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</si>
  <si>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</si>
  <si>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</si>
  <si>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</si>
  <si>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</si>
  <si>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</si>
  <si>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</si>
  <si>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</si>
  <si>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</si>
  <si>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</si>
  <si>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</si>
  <si>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</si>
  <si>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</si>
  <si>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</si>
  <si>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</si>
  <si>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</si>
  <si>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</si>
  <si>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</si>
  <si>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</si>
  <si>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</si>
  <si>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</si>
  <si>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</si>
  <si>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</si>
  <si>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</si>
  <si>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</si>
  <si>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</si>
  <si>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</si>
  <si>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</si>
  <si>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</si>
  <si>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</si>
  <si>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</si>
  <si>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</si>
  <si>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</si>
  <si>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</si>
  <si>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</si>
  <si>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</si>
  <si>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</si>
  <si>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</si>
  <si>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</si>
  <si>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</si>
  <si>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</si>
  <si>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</si>
  <si>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</si>
  <si>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</si>
  <si>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</si>
  <si>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</si>
  <si>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</si>
  <si>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</si>
  <si>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</si>
  <si>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</si>
  <si>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</si>
  <si>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</si>
  <si>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</si>
  <si>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</si>
  <si>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</si>
  <si>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</si>
  <si>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</si>
  <si>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</si>
  <si>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</si>
  <si>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</si>
  <si>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</si>
  <si>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</si>
  <si>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</si>
  <si>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</si>
  <si>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</si>
  <si>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</si>
  <si>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</si>
  <si>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</si>
  <si>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</si>
  <si>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</si>
  <si>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</si>
  <si>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</si>
  <si>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</si>
  <si>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</si>
  <si>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</si>
  <si>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</si>
  <si>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</si>
  <si>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</si>
  <si>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</si>
  <si>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</si>
  <si>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</si>
  <si>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</si>
  <si>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</si>
  <si>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</si>
  <si>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</si>
  <si>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</si>
  <si>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</si>
  <si>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</si>
  <si>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</si>
  <si>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</si>
  <si>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</si>
  <si>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</si>
  <si>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</si>
  <si>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</si>
  <si>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</si>
  <si>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</si>
  <si>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</si>
  <si>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</si>
  <si>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</si>
  <si>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</si>
  <si>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</si>
  <si>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</si>
  <si>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</si>
  <si>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</si>
  <si>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</si>
  <si>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</si>
  <si>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</si>
  <si>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</si>
  <si>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</si>
  <si>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</si>
  <si>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</si>
  <si>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</si>
  <si>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</si>
  <si>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</si>
  <si>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</si>
  <si>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</si>
  <si>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</si>
  <si>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</si>
  <si>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</si>
  <si>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</si>
  <si>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</si>
  <si>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</si>
  <si>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</si>
  <si>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</si>
  <si>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</si>
  <si>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</si>
  <si>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</si>
  <si>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</si>
  <si>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</si>
  <si>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</si>
  <si>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</si>
  <si>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</si>
  <si>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</si>
  <si>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</si>
  <si>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</si>
  <si>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</si>
  <si>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</si>
  <si>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</si>
  <si>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</si>
  <si>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</si>
  <si>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</si>
  <si>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</si>
  <si>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</si>
  <si>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</si>
  <si>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</si>
  <si>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</si>
  <si>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</si>
  <si>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</si>
  <si>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</si>
  <si>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</si>
  <si>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</si>
  <si>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</si>
  <si>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</si>
  <si>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</si>
  <si>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</si>
  <si>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</si>
  <si>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</si>
  <si>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</si>
  <si>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</si>
  <si>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</si>
  <si>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</si>
  <si>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</si>
  <si>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</si>
  <si>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</si>
  <si>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</si>
  <si>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</si>
  <si>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</si>
  <si>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</si>
  <si>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</si>
  <si>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</si>
  <si>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</si>
  <si>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</si>
  <si>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</si>
  <si>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</si>
  <si>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</si>
  <si>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</si>
  <si>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</si>
  <si>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</si>
  <si>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</si>
  <si>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</si>
  <si>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</si>
  <si>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</si>
  <si>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</si>
  <si>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</si>
  <si>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</si>
  <si>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</si>
  <si>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</si>
  <si>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</si>
  <si>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</si>
  <si>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</si>
  <si>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</si>
  <si>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</si>
  <si>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</si>
  <si>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</si>
  <si>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</si>
  <si>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</si>
  <si>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</si>
  <si>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</si>
  <si>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</si>
  <si>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</si>
  <si>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</si>
  <si>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</si>
  <si>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</si>
  <si>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</si>
  <si>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</si>
  <si>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</si>
  <si>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</si>
  <si>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</si>
  <si>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</si>
  <si>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</si>
  <si>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</si>
  <si>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</si>
  <si>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</si>
  <si>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</si>
  <si>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</si>
  <si>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</si>
  <si>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</si>
  <si>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</si>
  <si>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</si>
  <si>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</si>
  <si>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</si>
  <si>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</si>
  <si>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</si>
  <si>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</si>
  <si>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</si>
  <si>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</si>
  <si>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</si>
  <si>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</si>
  <si>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</si>
  <si>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</si>
  <si>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</si>
  <si>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</si>
  <si>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</si>
  <si>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</si>
  <si>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</si>
  <si>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</si>
  <si>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</si>
  <si>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</si>
  <si>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</si>
  <si>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</si>
  <si>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</si>
  <si>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</si>
  <si>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</si>
  <si>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</si>
  <si>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</si>
  <si>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</si>
  <si>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</si>
  <si>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</si>
  <si>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</si>
  <si>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</si>
  <si>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</si>
  <si>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</si>
  <si>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</si>
  <si>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</si>
  <si>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</si>
  <si>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</si>
  <si>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</si>
  <si>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</si>
  <si>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</si>
  <si>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</si>
  <si>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</si>
  <si>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</si>
  <si>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</si>
  <si>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</si>
  <si>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</si>
  <si>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</si>
  <si>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</si>
  <si>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</si>
  <si>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</si>
  <si>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</si>
  <si>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</si>
  <si>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</si>
  <si>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</si>
  <si>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</si>
  <si>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</si>
  <si>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</si>
  <si>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</si>
  <si>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</si>
  <si>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</si>
  <si>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</si>
  <si>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</si>
  <si>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</si>
  <si>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</si>
  <si>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</si>
  <si>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</si>
  <si>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</si>
  <si>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</si>
  <si>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</si>
  <si>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</si>
  <si>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</si>
  <si>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</si>
  <si>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</si>
  <si>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</si>
  <si>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</si>
  <si>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</si>
  <si>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</si>
  <si>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</si>
  <si>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</si>
  <si>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</si>
  <si>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</si>
  <si>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</si>
  <si>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</si>
  <si>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</si>
  <si>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</si>
  <si>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</si>
  <si>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</si>
  <si>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</si>
  <si>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</si>
  <si>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</si>
  <si>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</si>
  <si>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</si>
  <si>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</si>
  <si>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</si>
  <si>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</si>
  <si>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</si>
  <si>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</si>
  <si>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</si>
  <si>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</si>
  <si>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</si>
  <si>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</si>
  <si>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</si>
  <si>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</si>
  <si>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</si>
  <si>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</si>
  <si>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</si>
  <si>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</si>
  <si>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</si>
  <si>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</si>
  <si>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</si>
  <si>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</si>
  <si>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</si>
  <si>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</si>
  <si>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</si>
  <si>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</si>
  <si>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</si>
  <si>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</si>
  <si>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</si>
  <si>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</si>
  <si>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</si>
  <si>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</si>
  <si>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</si>
  <si>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</si>
  <si>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</si>
  <si>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</si>
  <si>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</si>
  <si>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</si>
  <si>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</si>
  <si>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</si>
  <si>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</si>
  <si>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</si>
  <si>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</si>
  <si>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</si>
  <si>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</si>
  <si>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</si>
  <si>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</si>
  <si>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</si>
  <si>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</si>
  <si>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</si>
  <si>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</si>
  <si>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</si>
  <si>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</si>
  <si>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</si>
  <si>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</si>
  <si>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</si>
  <si>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</si>
  <si>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</si>
  <si>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</si>
  <si>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</si>
  <si>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</si>
  <si>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</si>
  <si>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</si>
  <si>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</si>
  <si>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</si>
  <si>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</si>
  <si>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</si>
  <si>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</si>
  <si>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</si>
  <si>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</si>
  <si>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</si>
  <si>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</si>
  <si>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</si>
  <si>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</si>
  <si>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</si>
  <si>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</si>
  <si>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</si>
  <si>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</si>
  <si>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</si>
  <si>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</si>
  <si>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</si>
  <si>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</si>
  <si>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</si>
  <si>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</si>
  <si>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</si>
  <si>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</si>
  <si>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</si>
  <si>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</si>
  <si>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</si>
  <si>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</si>
  <si>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</si>
  <si>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</si>
  <si>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</si>
  <si>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</si>
  <si>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</si>
  <si>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</si>
  <si>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</si>
  <si>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</si>
  <si>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</si>
  <si>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</si>
  <si>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</si>
  <si>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</si>
  <si>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</si>
  <si>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</si>
  <si>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</si>
  <si>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</si>
  <si>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</si>
  <si>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</si>
  <si>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</si>
  <si>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</si>
  <si>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</si>
  <si>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</si>
  <si>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</si>
  <si>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</si>
  <si>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</si>
  <si>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</si>
  <si>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</si>
  <si>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</si>
  <si>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</si>
  <si>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</si>
  <si>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</si>
  <si>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</si>
  <si>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</si>
  <si>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</si>
  <si>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</si>
  <si>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</si>
  <si>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</si>
  <si>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</si>
  <si>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</si>
  <si>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</si>
  <si>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</si>
  <si>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</si>
  <si>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</si>
  <si>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</si>
  <si>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</si>
  <si>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</si>
  <si>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</si>
  <si>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</si>
  <si>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</si>
  <si>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</si>
  <si>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</si>
  <si>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</si>
  <si>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</si>
  <si>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</si>
  <si>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</si>
  <si>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</si>
  <si>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</si>
  <si>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</si>
  <si>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</si>
  <si>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</si>
  <si>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</si>
  <si>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</si>
  <si>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</si>
  <si>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</si>
  <si>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</si>
  <si>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</si>
  <si>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</si>
  <si>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</si>
  <si>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</si>
  <si>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</si>
  <si>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</si>
  <si>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</si>
  <si>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</si>
  <si>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</si>
  <si>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</si>
  <si>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</si>
  <si>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</si>
  <si>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</si>
  <si>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</si>
  <si>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</si>
  <si>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</si>
  <si>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</si>
  <si>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</si>
  <si>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</si>
  <si>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</si>
  <si>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</si>
  <si>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</si>
  <si>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</si>
  <si>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</si>
  <si>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</si>
  <si>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</si>
  <si>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</si>
  <si>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</si>
  <si>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</si>
  <si>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</si>
  <si>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</si>
  <si>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</si>
  <si>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</si>
  <si>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</si>
  <si>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</si>
  <si>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</si>
  <si>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</si>
  <si>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</si>
  <si>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</si>
  <si>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</si>
  <si>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</si>
  <si>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</si>
  <si>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</si>
  <si>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</si>
  <si>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</si>
  <si>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</si>
  <si>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</si>
  <si>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</si>
  <si>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</si>
  <si>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</si>
  <si>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</si>
  <si>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</si>
  <si>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</si>
  <si>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</si>
  <si>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</si>
  <si>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</si>
  <si>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</si>
  <si>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</si>
  <si>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</si>
  <si>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</si>
  <si>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</si>
  <si>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</si>
  <si>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</si>
  <si>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</si>
  <si>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</si>
  <si>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</si>
  <si>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</si>
  <si>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</si>
  <si>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</si>
  <si>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</si>
  <si>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</si>
  <si>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</si>
  <si>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</si>
  <si>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</si>
  <si>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</si>
  <si>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</si>
  <si>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</si>
  <si>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</si>
  <si>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</si>
  <si>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</si>
  <si>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</si>
  <si>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</si>
  <si>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</si>
  <si>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</si>
  <si>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</si>
  <si>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</si>
  <si>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</si>
  <si>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</si>
  <si>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</si>
  <si>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</si>
  <si>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</si>
  <si>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</si>
  <si>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</si>
  <si>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</si>
  <si>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</si>
  <si>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</si>
  <si>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</si>
  <si>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</si>
  <si>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</si>
  <si>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</si>
  <si>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</si>
  <si>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</si>
  <si>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</si>
  <si>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</si>
  <si>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</si>
  <si>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</si>
  <si>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</si>
  <si>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</si>
  <si>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</si>
  <si>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</si>
  <si>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</si>
  <si>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</si>
  <si>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</si>
  <si>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</si>
  <si>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</si>
  <si>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</si>
  <si>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</si>
  <si>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</si>
  <si>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</si>
  <si>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</si>
  <si>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</si>
  <si>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</si>
  <si>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</si>
  <si>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</si>
  <si>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</si>
  <si>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</si>
  <si>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</si>
  <si>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</si>
  <si>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</si>
  <si>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</si>
  <si>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</si>
  <si>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</si>
  <si>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</si>
  <si>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</si>
  <si>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</si>
  <si>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</si>
  <si>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</si>
  <si>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</si>
  <si>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</si>
  <si>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</si>
  <si>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</si>
  <si>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</si>
  <si>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</si>
  <si>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</si>
  <si>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</si>
  <si>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</si>
  <si>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</si>
  <si>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</si>
  <si>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</si>
  <si>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</si>
  <si>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</si>
  <si>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</si>
  <si>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</si>
  <si>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</si>
  <si>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</si>
  <si>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</si>
  <si>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</si>
  <si>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</si>
  <si>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</si>
  <si>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</si>
  <si>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</si>
  <si>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</si>
  <si>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</si>
  <si>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</si>
  <si>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</si>
  <si>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</si>
  <si>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</si>
  <si>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</si>
  <si>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</si>
  <si>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</si>
  <si>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</si>
  <si>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</si>
  <si>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</si>
  <si>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</si>
  <si>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</si>
  <si>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</si>
  <si>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</si>
  <si>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</si>
  <si>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</si>
  <si>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</si>
  <si>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</si>
  <si>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</si>
  <si>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</si>
  <si>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</si>
  <si>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</si>
  <si>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</si>
  <si>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</si>
  <si>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</si>
  <si>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</si>
  <si>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</si>
  <si>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</si>
  <si>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</si>
  <si>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</si>
  <si>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</si>
  <si>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</si>
  <si>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</si>
  <si>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</si>
  <si>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</si>
  <si>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</si>
  <si>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</si>
  <si>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</si>
  <si>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</si>
  <si>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</si>
  <si>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</si>
  <si>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</si>
  <si>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</si>
  <si>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</si>
  <si>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</si>
  <si>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</si>
  <si>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</si>
  <si>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</si>
  <si>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</si>
  <si>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</si>
  <si>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</si>
  <si>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</si>
  <si>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</si>
  <si>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</si>
  <si>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</si>
  <si>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</si>
  <si>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</si>
  <si>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</si>
  <si>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</si>
  <si>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</si>
  <si>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</si>
  <si>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</si>
  <si>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</si>
  <si>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</si>
  <si>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</si>
  <si>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</si>
  <si>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</si>
  <si>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</si>
  <si>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</si>
  <si>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</si>
  <si>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</si>
  <si>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</si>
  <si>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</si>
  <si>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</si>
  <si>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</si>
  <si>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</si>
  <si>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</si>
  <si>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</si>
  <si>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</si>
  <si>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</si>
  <si>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</si>
  <si>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</si>
  <si>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</si>
  <si>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</si>
  <si>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</si>
  <si>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</si>
  <si>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</si>
  <si>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</si>
  <si>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</si>
  <si>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</si>
  <si>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</si>
  <si>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</si>
  <si>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</si>
  <si>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</si>
  <si>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</si>
  <si>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</si>
  <si>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</si>
  <si>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</si>
  <si>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</si>
  <si>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</si>
  <si>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</si>
  <si>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</si>
  <si>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</si>
  <si>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</si>
  <si>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</si>
  <si>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</si>
  <si>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</si>
  <si>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</si>
  <si>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</si>
  <si>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</si>
  <si>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</si>
  <si>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</si>
  <si>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</si>
  <si>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</si>
  <si>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</si>
  <si>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</si>
  <si>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</si>
  <si>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</si>
  <si>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</si>
  <si>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</si>
  <si>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</si>
  <si>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</si>
  <si>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</si>
  <si>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</si>
  <si>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</si>
  <si>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</si>
  <si>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</si>
  <si>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</si>
  <si>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</si>
  <si>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</si>
  <si>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</si>
  <si>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</si>
  <si>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</si>
  <si>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</si>
  <si>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</si>
  <si>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</si>
  <si>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</si>
  <si>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</si>
  <si>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</si>
  <si>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</si>
  <si>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</si>
  <si>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</si>
  <si>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</si>
  <si>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</si>
  <si>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</si>
  <si>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</si>
  <si>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</si>
  <si>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</si>
  <si>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</si>
  <si>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</si>
  <si>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</si>
  <si>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</si>
  <si>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</si>
  <si>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</si>
  <si>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</si>
  <si>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</si>
  <si>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</si>
  <si>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</si>
  <si>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</si>
  <si>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</si>
  <si>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</si>
  <si>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</si>
  <si>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</si>
  <si>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</si>
  <si>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</si>
  <si>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</si>
  <si>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</si>
  <si>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</si>
  <si>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</si>
  <si>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</si>
  <si>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</si>
  <si>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</si>
  <si>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</si>
  <si>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</si>
  <si>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</si>
  <si>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</si>
  <si>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</si>
  <si>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</si>
  <si>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</si>
  <si>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</si>
  <si>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</si>
  <si>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</si>
  <si>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</si>
  <si>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</si>
  <si>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</si>
  <si>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</si>
  <si>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</si>
  <si>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</si>
  <si>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</si>
  <si>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</si>
  <si>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</si>
  <si>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</si>
  <si>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</si>
  <si>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</si>
  <si>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</si>
  <si>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</si>
  <si>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</si>
  <si>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</si>
  <si>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</si>
  <si>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</si>
  <si>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</si>
  <si>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</si>
  <si>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</si>
  <si>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</si>
  <si>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</si>
  <si>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</si>
  <si>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</si>
  <si>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</si>
  <si>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</si>
  <si>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</si>
  <si>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</si>
  <si>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</si>
  <si>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</si>
  <si>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</si>
  <si>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</si>
  <si>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</si>
  <si>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</si>
  <si>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</si>
  <si>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</si>
  <si>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</si>
  <si>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</si>
  <si>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</si>
  <si>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</si>
  <si>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</si>
  <si>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</si>
  <si>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</si>
  <si>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</si>
  <si>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</si>
  <si>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</si>
  <si>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</si>
  <si>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</si>
  <si>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</si>
  <si>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</si>
  <si>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</si>
  <si>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</si>
  <si>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</si>
  <si>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</si>
  <si>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</si>
  <si>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</si>
  <si>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</si>
  <si>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</si>
  <si>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</si>
  <si>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</si>
  <si>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</si>
  <si>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</si>
  <si>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</si>
  <si>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</si>
  <si>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</si>
  <si>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</si>
  <si>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</si>
  <si>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</si>
  <si>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</si>
  <si>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</si>
  <si>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</si>
  <si>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</si>
  <si>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</si>
  <si>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</si>
  <si>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</si>
  <si>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</si>
  <si>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</si>
  <si>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</si>
  <si>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</si>
  <si>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</si>
  <si>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</si>
  <si>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</si>
  <si>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</si>
  <si>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</si>
  <si>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</si>
  <si>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</si>
  <si>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</si>
  <si>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</si>
  <si>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</si>
  <si>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</si>
  <si>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</si>
  <si>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</si>
  <si>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</si>
  <si>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</si>
  <si>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</si>
  <si>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</si>
  <si>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</si>
  <si>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</si>
  <si>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</si>
  <si>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</si>
  <si>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</si>
  <si>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</si>
  <si>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</si>
  <si>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</si>
  <si>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</si>
  <si>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</si>
  <si>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</si>
  <si>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</si>
  <si>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</si>
  <si>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</si>
  <si>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</si>
  <si>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</si>
  <si>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</si>
  <si>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</si>
  <si>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</si>
  <si>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</si>
  <si>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</si>
  <si>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</si>
  <si>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</si>
  <si>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</si>
  <si>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</si>
  <si>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</si>
  <si>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</si>
  <si>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</si>
  <si>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</si>
  <si>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</si>
  <si>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</si>
  <si>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</si>
  <si>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</si>
  <si>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</si>
  <si>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</si>
  <si>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</si>
  <si>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</si>
  <si>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</si>
  <si>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</si>
  <si>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</si>
  <si>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</si>
  <si>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</si>
  <si>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</si>
  <si>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</si>
  <si>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</si>
  <si>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</si>
  <si>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</si>
  <si>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</si>
  <si>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</si>
  <si>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</si>
  <si>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</si>
  <si>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</si>
  <si>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</si>
  <si>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</si>
  <si>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</si>
  <si>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</si>
  <si>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</si>
  <si>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</si>
  <si>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</si>
  <si>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</si>
  <si>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</si>
  <si>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</si>
  <si>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</si>
  <si>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</si>
  <si>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</si>
  <si>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</si>
  <si>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</si>
  <si>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</si>
  <si>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</si>
  <si>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</si>
  <si>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</si>
  <si>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</si>
  <si>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</si>
  <si>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</si>
  <si>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</si>
  <si>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</si>
  <si>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</si>
  <si>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</si>
  <si>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</si>
  <si>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</si>
  <si>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</si>
  <si>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</si>
  <si>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</si>
  <si>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</si>
  <si>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</si>
  <si>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</si>
  <si>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</si>
  <si>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</si>
  <si>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</si>
  <si>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</si>
  <si>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</si>
  <si>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</si>
  <si>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</si>
  <si>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</si>
  <si>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</si>
  <si>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</si>
  <si>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</si>
  <si>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</si>
  <si>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</si>
  <si>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</si>
  <si>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</si>
  <si>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</si>
  <si>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</si>
  <si>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</si>
  <si>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</si>
  <si>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</si>
  <si>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</si>
  <si>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</si>
  <si>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</si>
  <si>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</si>
  <si>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</si>
  <si>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</si>
  <si>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</si>
  <si>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</si>
  <si>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</si>
  <si>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</si>
  <si>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</si>
  <si>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</si>
  <si>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</si>
  <si>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</si>
  <si>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</si>
  <si>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</si>
  <si>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</si>
  <si>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</si>
  <si>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</si>
  <si>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</si>
  <si>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</si>
  <si>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</si>
  <si>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</si>
  <si>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</si>
  <si>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</si>
  <si>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</si>
  <si>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</si>
  <si>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</si>
  <si>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</si>
  <si>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</si>
  <si>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</si>
  <si>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</si>
  <si>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</si>
  <si>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</si>
  <si>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</si>
  <si>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</si>
  <si>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</si>
  <si>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</si>
  <si>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</si>
  <si>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</si>
  <si>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</si>
  <si>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</si>
  <si>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</si>
  <si>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</si>
  <si>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</si>
  <si>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</si>
  <si>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</si>
  <si>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</si>
  <si>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</si>
  <si>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</si>
  <si>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</si>
  <si>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</si>
  <si>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</si>
  <si>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</si>
  <si>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</si>
  <si>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</si>
  <si>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</si>
  <si>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</si>
  <si>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</si>
  <si>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</si>
  <si>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</si>
  <si>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</si>
  <si>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</si>
  <si>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</si>
  <si>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</si>
  <si>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</si>
  <si>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</si>
  <si>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</si>
  <si>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</si>
  <si>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</si>
  <si>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</si>
  <si>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</si>
  <si>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</si>
  <si>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</si>
  <si>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</si>
  <si>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</si>
  <si>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</si>
  <si>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</si>
  <si>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</si>
  <si>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</si>
  <si>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</si>
  <si>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</si>
  <si>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</si>
  <si>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</si>
  <si>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</si>
  <si>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</si>
  <si>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</si>
  <si>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</si>
  <si>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</si>
  <si>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</si>
  <si>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</si>
  <si>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</si>
  <si>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</si>
  <si>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</si>
  <si>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</si>
  <si>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</si>
  <si>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</si>
  <si>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</si>
  <si>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</si>
  <si>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</si>
  <si>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</si>
  <si>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</si>
  <si>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</si>
  <si>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</si>
  <si>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</si>
  <si>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</si>
  <si>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</si>
  <si>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</si>
  <si>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</si>
  <si>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</si>
  <si>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</si>
  <si>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</si>
  <si>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</si>
  <si>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</si>
  <si>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</si>
  <si>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</si>
  <si>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</si>
  <si>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</si>
  <si>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</si>
  <si>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</si>
  <si>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</si>
  <si>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</si>
  <si>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</si>
  <si>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</si>
  <si>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</si>
  <si>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</si>
  <si>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</si>
  <si>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</si>
  <si>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</si>
  <si>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</si>
  <si>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</si>
  <si>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</si>
  <si>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</si>
  <si>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</si>
  <si>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</si>
  <si>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</si>
  <si>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</si>
  <si>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</si>
  <si>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</si>
  <si>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</si>
  <si>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</si>
  <si>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</si>
  <si>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</si>
  <si>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</si>
  <si>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</si>
  <si>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</si>
  <si>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</si>
  <si>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</si>
  <si>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</si>
  <si>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</si>
  <si>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</si>
  <si>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</si>
  <si>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</si>
  <si>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</si>
  <si>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</si>
  <si>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</si>
  <si>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</si>
  <si>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</si>
  <si>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</si>
  <si>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</si>
  <si>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</si>
  <si>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</si>
  <si>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</si>
  <si>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</si>
  <si>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</si>
  <si>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</si>
  <si>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</si>
  <si>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</si>
  <si>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</si>
  <si>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</si>
  <si>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</si>
  <si>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</si>
  <si>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</si>
  <si>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</si>
  <si>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</si>
  <si>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</si>
  <si>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</si>
  <si>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</si>
  <si>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</si>
  <si>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</si>
  <si>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</si>
  <si>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</si>
  <si>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</si>
  <si>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</si>
  <si>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</si>
  <si>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</si>
  <si>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</si>
  <si>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</si>
  <si>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</si>
  <si>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</si>
  <si>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</si>
  <si>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</si>
  <si>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</si>
  <si>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</si>
  <si>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</si>
  <si>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</si>
  <si>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</si>
  <si>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</si>
  <si>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</si>
  <si>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</si>
  <si>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</si>
  <si>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</si>
  <si>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</si>
  <si>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</si>
  <si>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</si>
  <si>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</si>
  <si>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</si>
  <si>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</si>
  <si>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</si>
  <si>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</si>
  <si>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</si>
  <si>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</si>
  <si>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</si>
  <si>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</si>
  <si>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</si>
  <si>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</si>
  <si>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</si>
  <si>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</si>
  <si>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</si>
  <si>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</si>
  <si>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</si>
  <si>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</si>
  <si>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</si>
  <si>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</si>
  <si>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</si>
  <si>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</si>
  <si>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</si>
  <si>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</si>
  <si>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</si>
  <si>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</si>
  <si>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</si>
  <si>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</si>
  <si>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</si>
  <si>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</si>
  <si>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</si>
  <si>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</si>
  <si>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</si>
  <si>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</si>
  <si>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</si>
  <si>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</si>
  <si>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</si>
  <si>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</si>
  <si>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</si>
  <si>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</si>
  <si>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</si>
  <si>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</si>
  <si>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</si>
  <si>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</si>
  <si>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</si>
  <si>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</si>
  <si>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</si>
  <si>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</si>
  <si>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</si>
  <si>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</si>
  <si>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</si>
  <si>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</si>
  <si>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</si>
  <si>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</si>
  <si>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</si>
  <si>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</si>
  <si>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</si>
  <si>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</si>
  <si>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</si>
  <si>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</si>
  <si>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</si>
  <si>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</si>
  <si>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</si>
  <si>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</si>
  <si>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</si>
  <si>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</si>
  <si>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</si>
  <si>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</si>
  <si>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</si>
  <si>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</si>
  <si>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</si>
  <si>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</si>
  <si>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</si>
  <si>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</si>
  <si>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</si>
  <si>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</si>
  <si>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</si>
  <si>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</si>
  <si>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</si>
  <si>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</si>
  <si>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</si>
  <si>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</si>
  <si>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</si>
  <si>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</si>
  <si>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</si>
  <si>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</si>
  <si>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</si>
  <si>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</si>
  <si>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</si>
  <si>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</si>
  <si>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</si>
  <si>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</si>
  <si>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</si>
  <si>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</si>
  <si>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</si>
  <si>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</si>
  <si>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</si>
  <si>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</si>
  <si>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</si>
  <si>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</si>
  <si>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</si>
  <si>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</si>
  <si>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</si>
  <si>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</si>
  <si>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</si>
  <si>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</si>
  <si>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</si>
  <si>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</si>
  <si>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</si>
  <si>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</si>
  <si>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</si>
  <si>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</si>
  <si>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</si>
  <si>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</si>
  <si>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</si>
  <si>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</si>
  <si>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</si>
  <si>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</si>
  <si>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</si>
  <si>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</si>
  <si>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</si>
  <si>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</si>
  <si>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</si>
  <si>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</si>
  <si>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</si>
  <si>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</si>
  <si>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</si>
  <si>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</si>
  <si>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</si>
  <si>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</si>
  <si>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</si>
  <si>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</si>
  <si>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</si>
  <si>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</si>
  <si>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</si>
  <si>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</si>
  <si>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</si>
  <si>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</si>
  <si>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</si>
  <si>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</si>
  <si>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</si>
  <si>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</si>
  <si>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</si>
  <si>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</si>
  <si>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</si>
  <si>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</si>
  <si>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</si>
  <si>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</si>
  <si>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</si>
  <si>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</si>
  <si>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</si>
  <si>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</si>
  <si>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</si>
  <si>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</si>
  <si>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</si>
  <si>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</si>
  <si>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</si>
  <si>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</si>
  <si>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</si>
  <si>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</si>
  <si>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</si>
  <si>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</si>
  <si>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</si>
  <si>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</si>
  <si>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</si>
  <si>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</si>
  <si>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</si>
  <si>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</si>
  <si>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</si>
  <si>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</si>
  <si>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</si>
  <si>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</si>
  <si>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</si>
  <si>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</si>
  <si>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</si>
  <si>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</si>
  <si>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</si>
  <si>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</si>
  <si>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</si>
  <si>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</si>
  <si>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</si>
  <si>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</si>
  <si>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</si>
  <si>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</si>
  <si>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</si>
  <si>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</si>
  <si>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</si>
  <si>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</si>
  <si>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</si>
  <si>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</si>
  <si>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</si>
  <si>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</si>
  <si>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</si>
  <si>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</si>
  <si>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</si>
  <si>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</si>
  <si>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</si>
  <si>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</si>
  <si>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</si>
  <si>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</si>
  <si>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</si>
  <si>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</si>
  <si>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</si>
  <si>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</si>
  <si>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</si>
  <si>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</si>
  <si>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</si>
  <si>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</si>
  <si>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</si>
  <si>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</si>
  <si>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</si>
  <si>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</si>
  <si>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</si>
  <si>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</si>
  <si>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</si>
  <si>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</si>
  <si>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</si>
  <si>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</si>
  <si>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</si>
  <si>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</si>
  <si>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</si>
  <si>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</si>
  <si>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</si>
  <si>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</si>
  <si>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</si>
  <si>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</si>
  <si>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</si>
  <si>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</si>
  <si>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</si>
  <si>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</si>
  <si>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</si>
  <si>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</si>
  <si>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</si>
  <si>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</si>
  <si>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</si>
  <si>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</si>
  <si>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</si>
  <si>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</si>
  <si>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</si>
  <si>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</si>
  <si>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</si>
  <si>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</si>
  <si>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</si>
  <si>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</si>
  <si>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</si>
  <si>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</si>
  <si>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</si>
  <si>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</si>
  <si>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</si>
  <si>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</si>
  <si>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</si>
  <si>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</si>
  <si>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</si>
  <si>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</si>
  <si>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</si>
  <si>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</si>
  <si>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</si>
  <si>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</si>
  <si>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</si>
  <si>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</si>
  <si>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</si>
  <si>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</si>
  <si>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</si>
  <si>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</si>
  <si>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</si>
  <si>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</si>
  <si>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</si>
  <si>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</si>
  <si>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</si>
  <si>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</si>
  <si>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</si>
  <si>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</si>
  <si>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</si>
  <si>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</si>
  <si>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</si>
  <si>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</si>
  <si>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</si>
  <si>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</si>
  <si>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</si>
  <si>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</si>
  <si>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</si>
  <si>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</si>
  <si>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</si>
  <si>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</si>
  <si>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</si>
  <si>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</si>
  <si>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</si>
  <si>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</si>
  <si>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</si>
  <si>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</si>
  <si>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</si>
  <si>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</si>
  <si>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</si>
  <si>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</si>
  <si>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</si>
  <si>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</si>
  <si>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</si>
  <si>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</si>
  <si>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</si>
  <si>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</si>
  <si>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</si>
  <si>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</si>
  <si>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</si>
  <si>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</si>
  <si>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</si>
  <si>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</si>
  <si>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</si>
  <si>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</si>
  <si>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</si>
  <si>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</si>
  <si>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</si>
  <si>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</si>
  <si>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</si>
  <si>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</si>
  <si>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</si>
  <si>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</si>
  <si>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</si>
  <si>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</si>
  <si>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</si>
  <si>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</si>
  <si>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</si>
  <si>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</si>
  <si>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</si>
  <si>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</si>
  <si>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</si>
  <si>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</si>
  <si>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</si>
  <si>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</si>
  <si>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</si>
  <si>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</si>
  <si>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</si>
  <si>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</si>
  <si>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</si>
  <si>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</si>
  <si>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</si>
  <si>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</si>
  <si>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</si>
  <si>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</si>
  <si>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</si>
  <si>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</si>
  <si>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</si>
  <si>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</si>
  <si>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</si>
  <si>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</si>
  <si>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</si>
  <si>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</si>
  <si>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</si>
  <si>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</si>
  <si>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</si>
  <si>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</si>
  <si>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</si>
  <si>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</si>
  <si>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</si>
  <si>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</si>
  <si>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</si>
  <si>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</si>
  <si>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</si>
  <si>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</si>
  <si>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</si>
  <si>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</si>
  <si>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</si>
  <si>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</si>
  <si>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</si>
  <si>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</si>
  <si>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</si>
  <si>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</si>
  <si>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</si>
  <si>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</si>
  <si>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</si>
  <si>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</si>
  <si>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</si>
  <si>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</si>
  <si>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</si>
  <si>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</si>
  <si>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</si>
  <si>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</si>
  <si>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</si>
  <si>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</si>
  <si>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</si>
  <si>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</si>
  <si>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</si>
  <si>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</si>
  <si>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</si>
  <si>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</si>
  <si>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</si>
  <si>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</si>
  <si>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</si>
  <si>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</si>
  <si>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</si>
  <si>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</si>
  <si>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</si>
  <si>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</si>
  <si>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</si>
  <si>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</si>
  <si>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</si>
  <si>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</si>
  <si>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</si>
  <si>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</si>
  <si>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</si>
  <si>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</si>
  <si>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</si>
  <si>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</si>
  <si>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</si>
  <si>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</si>
  <si>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</si>
  <si>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</si>
  <si>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</si>
  <si>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</si>
  <si>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</si>
  <si>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</si>
  <si>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</si>
  <si>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</si>
  <si>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</si>
  <si>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</si>
  <si>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</si>
  <si>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</si>
  <si>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</si>
  <si>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</si>
  <si>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</si>
  <si>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</si>
  <si>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</si>
  <si>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</si>
  <si>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</si>
  <si>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</si>
  <si>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</si>
  <si>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</si>
  <si>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</si>
  <si>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</si>
  <si>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</si>
  <si>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</si>
  <si>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</si>
  <si>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</si>
  <si>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</si>
  <si>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</si>
  <si>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</si>
  <si>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</si>
  <si>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</si>
  <si>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</si>
  <si>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</si>
  <si>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</si>
  <si>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</si>
  <si>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</si>
  <si>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</si>
  <si>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</si>
  <si>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</si>
  <si>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</si>
  <si>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</si>
  <si>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</si>
  <si>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</si>
  <si>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</si>
  <si>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</si>
  <si>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</si>
  <si>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</si>
  <si>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</si>
  <si>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</si>
  <si>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</si>
  <si>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</si>
  <si>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</si>
  <si>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</si>
  <si>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</si>
  <si>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</si>
  <si>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</si>
  <si>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</si>
  <si>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</si>
  <si>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</si>
  <si>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</si>
  <si>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</si>
  <si>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</si>
  <si>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</si>
  <si>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</si>
  <si>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</si>
  <si>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</si>
  <si>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</si>
  <si>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</si>
  <si>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</si>
  <si>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</si>
  <si>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</si>
  <si>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</si>
  <si>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</si>
  <si>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</si>
  <si>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</si>
  <si>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</si>
  <si>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</si>
  <si>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</si>
  <si>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</si>
  <si>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</si>
  <si>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</si>
  <si>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</si>
  <si>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</si>
  <si>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</si>
  <si>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</si>
  <si>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</si>
  <si>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</si>
  <si>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</si>
  <si>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</si>
  <si>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</si>
  <si>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</si>
  <si>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</si>
  <si>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</si>
  <si>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</si>
  <si>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</si>
  <si>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</si>
  <si>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</si>
  <si>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</si>
  <si>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</si>
  <si>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</si>
  <si>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</si>
  <si>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</si>
  <si>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</si>
  <si>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</si>
  <si>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</si>
  <si>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</si>
  <si>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</si>
  <si>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</si>
  <si>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</si>
  <si>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</si>
  <si>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</si>
  <si>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</si>
  <si>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</si>
  <si>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</si>
  <si>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</si>
  <si>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</si>
  <si>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</si>
  <si>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</si>
  <si>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</si>
  <si>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</si>
  <si>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</si>
  <si>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</si>
  <si>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</si>
  <si>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</si>
  <si>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</si>
  <si>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</si>
  <si>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</si>
  <si>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</si>
  <si>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</si>
  <si>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</si>
  <si>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</si>
  <si>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</si>
  <si>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</si>
  <si>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</si>
  <si>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</si>
  <si>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</si>
  <si>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</si>
  <si>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</si>
  <si>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</si>
  <si>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</si>
  <si>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</si>
  <si>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</si>
  <si>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</si>
  <si>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</si>
  <si>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</si>
  <si>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</si>
  <si>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</si>
  <si>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</si>
  <si>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</si>
  <si>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</si>
  <si>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</si>
  <si>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</si>
  <si>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</si>
  <si>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</si>
  <si>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</si>
  <si>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</si>
  <si>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</si>
  <si>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</si>
  <si>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</si>
  <si>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</si>
  <si>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</si>
  <si>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</si>
  <si>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</si>
  <si>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</si>
  <si>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</si>
  <si>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</si>
  <si>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</si>
  <si>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</si>
  <si>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</si>
  <si>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</si>
  <si>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</si>
  <si>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</si>
  <si>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</si>
  <si>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</si>
  <si>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</si>
  <si>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</si>
  <si>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</si>
  <si>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</si>
  <si>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</si>
  <si>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</si>
  <si>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</si>
  <si>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</si>
  <si>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</si>
  <si>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</si>
  <si>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</si>
  <si>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</si>
  <si>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</si>
  <si>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</si>
  <si>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</si>
  <si>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</si>
  <si>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</si>
  <si>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</si>
  <si>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</si>
  <si>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</si>
  <si>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</si>
  <si>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</si>
  <si>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</si>
  <si>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</si>
  <si>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</si>
  <si>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</si>
  <si>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</si>
  <si>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</si>
  <si>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</si>
  <si>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</si>
  <si>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</si>
  <si>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</si>
  <si>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</si>
  <si>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</si>
  <si>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</si>
  <si>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</si>
  <si>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</si>
  <si>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</si>
  <si>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</si>
  <si>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</si>
  <si>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</si>
  <si>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</si>
  <si>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</si>
  <si>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</si>
  <si>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</si>
  <si>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</si>
  <si>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</si>
  <si>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</si>
  <si>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</si>
  <si>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</si>
  <si>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</si>
  <si>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</si>
  <si>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</si>
  <si>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</si>
  <si>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</si>
  <si>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</si>
  <si>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</si>
  <si>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</si>
  <si>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</si>
  <si>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</si>
  <si>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</si>
  <si>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</si>
  <si>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</si>
  <si>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</si>
  <si>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</si>
  <si>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</si>
  <si>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</si>
  <si>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</si>
  <si>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</si>
  <si>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</si>
  <si>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</si>
  <si>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</si>
  <si>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</si>
  <si>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</si>
  <si>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</si>
  <si>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</si>
  <si>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</si>
  <si>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</si>
  <si>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</si>
  <si>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</si>
  <si>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</si>
  <si>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</si>
  <si>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</si>
  <si>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</si>
  <si>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</si>
  <si>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</si>
  <si>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</si>
  <si>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</si>
  <si>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</si>
  <si>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</si>
  <si>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</si>
  <si>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</si>
  <si>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</si>
  <si>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</si>
  <si>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</si>
  <si>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</si>
  <si>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</si>
  <si>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</si>
  <si>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</si>
  <si>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</si>
  <si>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</si>
  <si>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</si>
  <si>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</si>
  <si>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</si>
  <si>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</si>
  <si>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</si>
  <si>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</si>
  <si>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</si>
  <si>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</si>
  <si>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</si>
  <si>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</si>
  <si>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</si>
  <si>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</si>
  <si>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</si>
  <si>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</si>
  <si>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</si>
  <si>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</si>
  <si>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</si>
  <si>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</si>
  <si>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</si>
  <si>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</si>
  <si>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</si>
  <si>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</si>
  <si>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</si>
  <si>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</si>
  <si>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</si>
  <si>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</si>
  <si>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</si>
  <si>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</si>
  <si>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</si>
  <si>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</si>
  <si>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</si>
  <si>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</si>
  <si>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</si>
  <si>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</si>
  <si>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</si>
  <si>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</si>
  <si>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</si>
  <si>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</si>
  <si>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</si>
  <si>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</si>
  <si>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</si>
  <si>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</si>
  <si>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</si>
  <si>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</si>
  <si>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</si>
  <si>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</si>
  <si>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</si>
  <si>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</si>
  <si>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</si>
  <si>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</si>
  <si>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</si>
  <si>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</si>
  <si>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</si>
  <si>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</si>
  <si>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</si>
  <si>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</si>
  <si>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</si>
  <si>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</si>
  <si>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</si>
  <si>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</si>
  <si>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</si>
  <si>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</si>
  <si>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</si>
  <si>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</si>
  <si>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</si>
  <si>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</si>
  <si>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</si>
  <si>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</si>
  <si>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</si>
  <si>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</si>
  <si>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</si>
  <si>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</si>
  <si>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</si>
  <si>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</si>
  <si>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</si>
  <si>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</si>
  <si>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</si>
  <si>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</si>
  <si>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</si>
  <si>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</si>
  <si>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</si>
  <si>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</si>
  <si>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</si>
  <si>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</si>
  <si>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</si>
  <si>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</si>
  <si>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</si>
  <si>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</si>
  <si>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</si>
  <si>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</si>
  <si>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</si>
  <si>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</si>
  <si>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</si>
  <si>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</si>
  <si>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</si>
  <si>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</si>
  <si>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</si>
  <si>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</si>
  <si>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</si>
  <si>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</si>
  <si>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</si>
  <si>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</si>
  <si>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</si>
  <si>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</si>
  <si>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</si>
  <si>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</si>
  <si>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</si>
  <si>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</si>
  <si>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</si>
  <si>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</si>
  <si>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</si>
  <si>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</si>
  <si>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</si>
  <si>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</si>
  <si>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</si>
  <si>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</si>
  <si>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</si>
  <si>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</si>
  <si>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</si>
  <si>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</si>
  <si>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</si>
  <si>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</si>
  <si>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</si>
  <si>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</si>
  <si>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</si>
  <si>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</si>
  <si>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</si>
  <si>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</si>
  <si>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</si>
  <si>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</si>
  <si>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</si>
  <si>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</si>
  <si>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</si>
  <si>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</si>
  <si>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</si>
  <si>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</si>
  <si>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</si>
  <si>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</si>
  <si>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</si>
  <si>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</si>
  <si>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</si>
  <si>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</si>
  <si>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</si>
  <si>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</si>
  <si>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</si>
  <si>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</si>
  <si>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</si>
  <si>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</si>
  <si>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</si>
  <si>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</si>
  <si>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</si>
  <si>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</si>
  <si>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</si>
  <si>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</si>
  <si>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</si>
  <si>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</si>
  <si>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</si>
  <si>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</si>
  <si>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</si>
  <si>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</si>
  <si>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</si>
  <si>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</si>
  <si>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</si>
  <si>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</si>
  <si>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</si>
  <si>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</si>
  <si>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</si>
  <si>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</si>
  <si>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</si>
  <si>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</si>
  <si>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</si>
  <si>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</si>
  <si>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</si>
  <si>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</si>
  <si>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</si>
  <si>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</si>
  <si>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</si>
  <si>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</si>
  <si>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</si>
  <si>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</si>
  <si>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</si>
  <si>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</si>
  <si>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</si>
  <si>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</si>
  <si>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</si>
  <si>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</si>
  <si>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</si>
  <si>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</si>
  <si>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</si>
  <si>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</si>
  <si>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</si>
  <si>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</si>
  <si>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</si>
  <si>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</si>
  <si>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</si>
  <si>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</si>
  <si>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</si>
  <si>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</si>
  <si>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</si>
  <si>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</si>
  <si>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</si>
  <si>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</si>
  <si>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</si>
  <si>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</si>
  <si>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</si>
  <si>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</si>
  <si>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</si>
  <si>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</si>
  <si>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</si>
  <si>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</si>
  <si>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</si>
  <si>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</si>
  <si>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</si>
  <si>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</si>
  <si>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</si>
  <si>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</si>
  <si>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</si>
  <si>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</si>
  <si>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</si>
  <si>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</si>
  <si>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</si>
  <si>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</si>
  <si>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</si>
  <si>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</si>
  <si>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</si>
  <si>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</si>
  <si>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</si>
  <si>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</si>
  <si>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</si>
  <si>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</si>
  <si>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</si>
  <si>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</si>
  <si>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</si>
  <si>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</si>
  <si>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</si>
  <si>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</si>
  <si>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</si>
  <si>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</si>
  <si>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</si>
  <si>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</si>
  <si>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</si>
  <si>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</si>
  <si>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</si>
  <si>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</si>
  <si>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</si>
  <si>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</si>
  <si>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</si>
  <si>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</si>
  <si>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</si>
  <si>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</si>
  <si>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</si>
  <si>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</si>
  <si>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</si>
  <si>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</si>
  <si>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</si>
  <si>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</si>
  <si>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</si>
  <si>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</si>
  <si>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</si>
  <si>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</si>
  <si>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</si>
  <si>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</si>
  <si>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</si>
  <si>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</si>
  <si>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</si>
  <si>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</si>
  <si>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</si>
  <si>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</si>
  <si>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</si>
  <si>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</si>
  <si>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</si>
  <si>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</si>
  <si>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</si>
  <si>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</si>
  <si>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</si>
  <si>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</si>
  <si>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</si>
  <si>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</si>
  <si>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</si>
  <si>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</si>
  <si>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</si>
  <si>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</si>
  <si>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</si>
  <si>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</si>
  <si>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</si>
  <si>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</si>
  <si>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</si>
  <si>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</si>
  <si>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</si>
  <si>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</si>
  <si>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</si>
  <si>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</si>
  <si>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</si>
  <si>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</si>
  <si>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</si>
  <si>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</si>
  <si>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</si>
  <si>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</si>
  <si>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</si>
  <si>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</si>
  <si>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</si>
  <si>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</si>
  <si>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</si>
  <si>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</si>
  <si>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</si>
  <si>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</si>
  <si>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</si>
  <si>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</si>
  <si>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</si>
  <si>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</si>
  <si>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</si>
  <si>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</si>
  <si>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</si>
  <si>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</si>
  <si>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</si>
  <si>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</si>
  <si>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</si>
  <si>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</si>
  <si>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</si>
  <si>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</si>
  <si>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</si>
  <si>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</si>
  <si>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</si>
  <si>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</si>
  <si>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</si>
  <si>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</si>
  <si>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</si>
  <si>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</si>
  <si>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</si>
  <si>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</si>
  <si>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</si>
  <si>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</si>
  <si>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</si>
  <si>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</si>
  <si>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</si>
  <si>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</si>
  <si>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</si>
  <si>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</si>
  <si>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</si>
  <si>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</si>
  <si>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</si>
  <si>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</si>
  <si>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</si>
  <si>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</si>
  <si>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</si>
  <si>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</si>
  <si>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</si>
  <si>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</si>
  <si>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</si>
  <si>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</si>
  <si>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</si>
  <si>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</si>
  <si>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</si>
  <si>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</si>
  <si>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</si>
  <si>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</si>
  <si>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</si>
  <si>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</si>
  <si>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</si>
  <si>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</si>
  <si>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</si>
  <si>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</si>
  <si>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</si>
  <si>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</si>
  <si>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</si>
  <si>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</si>
  <si>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</si>
  <si>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</si>
  <si>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</si>
  <si>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</si>
  <si>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</si>
  <si>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</si>
  <si>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</si>
  <si>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</si>
  <si>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</si>
  <si>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</si>
  <si>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</si>
  <si>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</si>
  <si>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</si>
  <si>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</si>
  <si>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</si>
  <si>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</si>
  <si>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</si>
  <si>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</si>
  <si>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</si>
  <si>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</si>
  <si>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</si>
  <si>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</si>
  <si>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</si>
  <si>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</si>
  <si>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</si>
  <si>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</si>
  <si>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</si>
  <si>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</si>
  <si>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</si>
  <si>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</si>
  <si>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</si>
  <si>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</si>
  <si>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</si>
  <si>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</si>
  <si>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</si>
  <si>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</si>
  <si>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</si>
  <si>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</si>
  <si>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</si>
  <si>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</si>
  <si>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</si>
  <si>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</si>
  <si>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</si>
  <si>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</si>
  <si>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</si>
  <si>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</si>
  <si>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</si>
  <si>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</si>
  <si>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</si>
  <si>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</si>
  <si>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</si>
  <si>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</si>
  <si>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</si>
  <si>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</si>
  <si>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</si>
  <si>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</si>
  <si>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</si>
  <si>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</si>
  <si>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</si>
  <si>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</si>
  <si>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</si>
  <si>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</si>
  <si>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</si>
  <si>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</si>
  <si>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</si>
  <si>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</si>
  <si>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</si>
  <si>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</si>
  <si>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</si>
  <si>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</si>
  <si>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</si>
  <si>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</si>
  <si>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</si>
  <si>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</si>
  <si>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</si>
  <si>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</si>
  <si>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</si>
  <si>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</si>
  <si>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</si>
  <si>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</si>
  <si>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</si>
  <si>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</si>
  <si>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</si>
  <si>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</si>
  <si>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</si>
  <si>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</si>
  <si>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</si>
  <si>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</si>
  <si>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</si>
  <si>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</si>
  <si>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</si>
  <si>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</si>
  <si>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</si>
  <si>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</si>
  <si>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</si>
  <si>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</si>
  <si>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</si>
  <si>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</si>
  <si>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</si>
  <si>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</si>
  <si>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</si>
  <si>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</si>
  <si>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</si>
  <si>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</si>
  <si>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</si>
  <si>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</si>
  <si>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</si>
  <si>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</si>
  <si>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</si>
  <si>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</si>
  <si>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</si>
  <si>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</si>
  <si>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</si>
  <si>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</si>
  <si>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</si>
  <si>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</si>
  <si>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</si>
  <si>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</si>
  <si>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</si>
  <si>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</si>
  <si>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</si>
  <si>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</si>
  <si>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</si>
  <si>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</si>
  <si>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</si>
  <si>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</si>
  <si>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</si>
  <si>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</si>
  <si>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</si>
  <si>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</si>
  <si>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</si>
  <si>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</si>
  <si>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</si>
  <si>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</si>
  <si>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</si>
  <si>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</si>
  <si>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</si>
  <si>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</si>
  <si>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</si>
  <si>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</si>
  <si>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</si>
  <si>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</si>
  <si>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</si>
  <si>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</si>
  <si>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</si>
  <si>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</si>
  <si>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</si>
  <si>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</si>
  <si>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</si>
  <si>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</si>
  <si>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</si>
  <si>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</si>
  <si>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</si>
  <si>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</si>
  <si>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</si>
  <si>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</si>
  <si>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</si>
  <si>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</si>
  <si>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</si>
  <si>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</si>
  <si>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</si>
  <si>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</si>
  <si>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</si>
  <si>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</si>
  <si>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</si>
  <si>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</si>
  <si>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</si>
  <si>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</si>
  <si>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</si>
  <si>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</si>
  <si>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</si>
  <si>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</si>
  <si>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</si>
  <si>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</si>
  <si>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</si>
  <si>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</si>
  <si>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</si>
  <si>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</si>
  <si>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</si>
  <si>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</si>
  <si>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</si>
  <si>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</si>
  <si>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</si>
  <si>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</si>
  <si>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</si>
  <si>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</si>
  <si>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</si>
  <si>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</si>
  <si>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</si>
  <si>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</si>
  <si>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</si>
  <si>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</si>
  <si>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</si>
  <si>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</si>
  <si>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</si>
  <si>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</si>
  <si>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</si>
  <si>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</si>
  <si>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</si>
  <si>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</si>
  <si>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</si>
  <si>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</si>
  <si>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</si>
  <si>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</si>
  <si>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</si>
  <si>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</si>
  <si>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</si>
  <si>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</si>
  <si>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</si>
  <si>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</si>
  <si>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</si>
  <si>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</si>
  <si>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</si>
  <si>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</si>
  <si>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</si>
  <si>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</si>
  <si>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</si>
  <si>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</si>
  <si>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</si>
  <si>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</si>
  <si>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</si>
  <si>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</si>
  <si>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</si>
  <si>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</si>
  <si>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</si>
  <si>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</si>
  <si>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</si>
  <si>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</si>
  <si>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</si>
  <si>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</si>
  <si>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</si>
  <si>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</si>
  <si>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</si>
  <si>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</si>
  <si>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</si>
  <si>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</si>
  <si>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</si>
  <si>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</si>
  <si>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</si>
  <si>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</si>
  <si>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</si>
  <si>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</si>
  <si>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</si>
  <si>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</si>
  <si>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</si>
  <si>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</si>
  <si>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</si>
  <si>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</si>
  <si>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</si>
  <si>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</si>
  <si>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</si>
  <si>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</si>
  <si>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</si>
  <si>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</si>
  <si>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</si>
  <si>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</si>
  <si>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</si>
  <si>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</si>
  <si>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</si>
  <si>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</si>
  <si>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</si>
  <si>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</si>
  <si>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</si>
  <si>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</si>
  <si>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</si>
  <si>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</si>
  <si>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</si>
  <si>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</si>
  <si>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</si>
  <si>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</si>
  <si>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</si>
  <si>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</si>
  <si>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</si>
  <si>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</si>
  <si>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</si>
  <si>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</si>
  <si>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</si>
  <si>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</si>
  <si>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</si>
  <si>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</si>
  <si>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</si>
  <si>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</si>
  <si>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</si>
  <si>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</si>
  <si>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</si>
  <si>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</si>
  <si>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</si>
  <si>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</si>
  <si>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</si>
  <si>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</si>
  <si>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</si>
  <si>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</si>
  <si>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</si>
  <si>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</si>
  <si>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</si>
  <si>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</si>
  <si>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</si>
  <si>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</si>
  <si>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</si>
  <si>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</si>
  <si>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</si>
  <si>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</si>
  <si>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</si>
  <si>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</si>
  <si>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</si>
  <si>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</si>
  <si>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</si>
  <si>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</si>
  <si>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</si>
  <si>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</si>
  <si>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</si>
  <si>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</si>
  <si>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</si>
  <si>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</si>
  <si>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</si>
  <si>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</si>
  <si>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</si>
  <si>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</si>
  <si>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</si>
  <si>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</si>
  <si>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</si>
  <si>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</si>
  <si>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</si>
  <si>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</si>
  <si>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</si>
  <si>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</si>
  <si>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</si>
  <si>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</si>
  <si>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</si>
  <si>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</si>
  <si>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</si>
  <si>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</si>
  <si>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</si>
  <si>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</si>
  <si>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</si>
  <si>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</si>
  <si>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</si>
  <si>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</si>
  <si>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</si>
  <si>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</si>
  <si>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</si>
  <si>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</si>
  <si>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</si>
  <si>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</si>
  <si>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</si>
  <si>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</si>
  <si>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</si>
  <si>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</si>
  <si>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</si>
  <si>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</si>
  <si>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</si>
  <si>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</si>
  <si>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</si>
  <si>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</si>
  <si>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</si>
  <si>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</si>
  <si>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</si>
  <si>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</si>
  <si>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</si>
  <si>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</si>
  <si>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</si>
  <si>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</si>
  <si>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</si>
  <si>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</si>
  <si>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</si>
  <si>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</si>
  <si>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</si>
  <si>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</si>
  <si>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</si>
  <si>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</si>
  <si>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</si>
  <si>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</si>
  <si>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</si>
  <si>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</si>
  <si>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</si>
  <si>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</si>
  <si>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</si>
  <si>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</si>
  <si>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</si>
  <si>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</si>
  <si>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</si>
  <si>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</si>
  <si>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</si>
  <si>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</si>
  <si>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</si>
  <si>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</si>
  <si>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</si>
  <si>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</si>
  <si>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</si>
  <si>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</si>
  <si>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</si>
  <si>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</si>
  <si>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</si>
  <si>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</si>
  <si>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</si>
  <si>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</si>
  <si>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</si>
  <si>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</si>
  <si>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</si>
  <si>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</si>
  <si>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</si>
  <si>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</si>
  <si>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</si>
  <si>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</si>
  <si>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</si>
  <si>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</si>
  <si>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</si>
  <si>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</si>
  <si>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</si>
  <si>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</si>
  <si>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</si>
  <si>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</si>
  <si>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</si>
  <si>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</si>
  <si>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</si>
  <si>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</si>
  <si>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</si>
  <si>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</si>
  <si>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</si>
  <si>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</si>
  <si>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</si>
  <si>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</si>
  <si>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</si>
  <si>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</si>
  <si>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</si>
  <si>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</si>
  <si>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</si>
  <si>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</si>
  <si>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</si>
  <si>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</si>
  <si>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</si>
  <si>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</si>
  <si>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</si>
  <si>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</si>
  <si>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</si>
  <si>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</si>
  <si>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</si>
  <si>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</si>
  <si>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</si>
  <si>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</si>
  <si>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</si>
  <si>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</si>
  <si>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</si>
  <si>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</si>
  <si>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</si>
  <si>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</si>
  <si>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</si>
  <si>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</si>
  <si>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</si>
  <si>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</si>
  <si>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</si>
  <si>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</si>
  <si>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</si>
  <si>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</si>
  <si>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</si>
  <si>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</si>
  <si>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</si>
  <si>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</si>
  <si>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</si>
  <si>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</si>
  <si>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</si>
  <si>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</si>
  <si>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</si>
  <si>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</si>
  <si>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</si>
  <si>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</si>
  <si>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</si>
  <si>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</si>
  <si>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</si>
  <si>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</si>
  <si>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</si>
  <si>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</si>
  <si>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</si>
  <si>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</si>
  <si>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</si>
  <si>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</si>
  <si>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</si>
  <si>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</si>
  <si>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</si>
  <si>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</si>
  <si>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</si>
  <si>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</si>
  <si>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</si>
  <si>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</si>
  <si>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</si>
  <si>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</si>
  <si>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</si>
  <si>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</si>
  <si>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</si>
  <si>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</si>
  <si>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</si>
  <si>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</si>
  <si>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</si>
  <si>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</si>
  <si>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</si>
  <si>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</si>
  <si>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</si>
  <si>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</si>
  <si>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</si>
  <si>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</si>
  <si>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</si>
  <si>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</si>
  <si>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</si>
  <si>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</si>
  <si>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</si>
  <si>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</si>
  <si>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</si>
  <si>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</si>
  <si>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</si>
  <si>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</si>
  <si>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</si>
  <si>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</si>
  <si>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</si>
  <si>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</si>
  <si>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</si>
  <si>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</si>
  <si>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</si>
  <si>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</si>
  <si>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</si>
  <si>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</si>
  <si>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</si>
  <si>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</si>
  <si>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</si>
  <si>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</si>
  <si>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</si>
  <si>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</si>
  <si>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</si>
  <si>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</si>
  <si>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</si>
  <si>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</si>
  <si>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</si>
  <si>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</si>
  <si>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</si>
  <si>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</si>
  <si>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</si>
  <si>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</si>
  <si>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</si>
  <si>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</si>
  <si>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</si>
  <si>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</si>
  <si>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</si>
  <si>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</si>
  <si>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</si>
  <si>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</si>
  <si>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</si>
  <si>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</si>
  <si>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</si>
  <si>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</si>
  <si>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</si>
  <si>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</si>
  <si>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</si>
  <si>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</si>
  <si>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</si>
  <si>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</si>
  <si>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</si>
  <si>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</si>
  <si>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</si>
  <si>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</si>
  <si>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</si>
  <si>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</si>
  <si>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</si>
  <si>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</si>
  <si>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</si>
  <si>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</si>
  <si>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</si>
  <si>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</si>
  <si>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</si>
  <si>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</si>
  <si>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</si>
  <si>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</si>
  <si>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</si>
  <si>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</si>
  <si>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</si>
  <si>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</si>
  <si>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</si>
  <si>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</si>
  <si>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</si>
  <si>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</si>
  <si>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</si>
  <si>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</si>
  <si>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</si>
  <si>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</si>
  <si>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</si>
  <si>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</si>
  <si>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</si>
  <si>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</si>
  <si>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</si>
  <si>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</si>
  <si>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</si>
  <si>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</si>
  <si>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</si>
  <si>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</si>
  <si>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</si>
  <si>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</si>
  <si>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</si>
  <si>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</si>
  <si>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</si>
  <si>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</si>
  <si>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</si>
  <si>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</si>
  <si>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</si>
  <si>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</si>
  <si>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</si>
  <si>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</si>
  <si>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</si>
  <si>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</si>
  <si>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</si>
  <si>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</si>
  <si>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</si>
  <si>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</si>
  <si>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</si>
  <si>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</si>
  <si>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</si>
  <si>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</si>
  <si>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</si>
  <si>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</si>
  <si>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</si>
  <si>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</si>
  <si>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</si>
  <si>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</si>
  <si>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</si>
  <si>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</si>
  <si>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</si>
  <si>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</si>
  <si>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</si>
  <si>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</si>
  <si>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</si>
  <si>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</si>
  <si>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</si>
  <si>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</si>
  <si>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</si>
  <si>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</si>
  <si>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</si>
  <si>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</si>
  <si>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</si>
  <si>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</si>
  <si>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</si>
  <si>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</si>
  <si>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</si>
  <si>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</si>
  <si>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</si>
  <si>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</si>
  <si>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</si>
  <si>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</si>
  <si>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</si>
  <si>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</si>
  <si>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</si>
  <si>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</si>
  <si>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</si>
  <si>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</si>
  <si>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</si>
  <si>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</si>
  <si>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</si>
  <si>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</si>
  <si>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</si>
  <si>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</si>
  <si>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</si>
  <si>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</si>
  <si>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</si>
  <si>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</si>
  <si>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</si>
  <si>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</si>
  <si>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</si>
  <si>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</si>
  <si>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</si>
  <si>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</si>
  <si>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</si>
  <si>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</si>
  <si>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</si>
  <si>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</si>
  <si>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</si>
  <si>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</si>
  <si>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</si>
  <si>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</si>
  <si>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</si>
  <si>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</si>
  <si>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</si>
  <si>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</si>
  <si>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</si>
  <si>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</si>
  <si>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</si>
  <si>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</si>
  <si>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</si>
  <si>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</si>
  <si>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</si>
  <si>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</si>
  <si>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</si>
  <si>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</si>
  <si>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</si>
  <si>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</si>
  <si>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</si>
  <si>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</si>
  <si>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</si>
  <si>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</si>
  <si>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</si>
  <si>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</si>
  <si>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</si>
  <si>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</si>
  <si>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</si>
  <si>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</si>
  <si>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</si>
  <si>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</si>
  <si>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</si>
  <si>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</si>
  <si>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</si>
  <si>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</si>
  <si>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</si>
  <si>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</si>
  <si>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</si>
  <si>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</si>
  <si>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</si>
  <si>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</si>
  <si>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</si>
  <si>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</si>
  <si>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</si>
  <si>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</si>
  <si>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</si>
  <si>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</si>
  <si>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</si>
  <si>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</si>
  <si>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</si>
  <si>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</si>
  <si>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</si>
  <si>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</si>
  <si>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</si>
  <si>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</si>
  <si>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</si>
  <si>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</si>
  <si>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</si>
  <si>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</si>
  <si>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</si>
  <si>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</si>
  <si>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</si>
  <si>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</si>
  <si>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</si>
  <si>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</si>
  <si>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</si>
  <si>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</si>
  <si>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</si>
  <si>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</si>
  <si>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</si>
  <si>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</si>
  <si>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</si>
  <si>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</si>
  <si>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</si>
  <si>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</si>
  <si>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</si>
  <si>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</si>
  <si>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</si>
  <si>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</si>
  <si>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</si>
  <si>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</si>
  <si>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</si>
  <si>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</si>
  <si>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</si>
  <si>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</si>
  <si>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</si>
  <si>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</si>
  <si>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</si>
  <si>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</si>
  <si>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</si>
  <si>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</si>
  <si>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</si>
  <si>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</si>
  <si>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</si>
  <si>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</si>
  <si>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</si>
  <si>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</si>
  <si>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</si>
  <si>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</si>
  <si>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</si>
  <si>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</si>
  <si>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</si>
  <si>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</si>
  <si>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</si>
  <si>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</si>
  <si>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</si>
  <si>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</si>
  <si>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</si>
  <si>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</si>
  <si>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</si>
  <si>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</si>
  <si>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</si>
  <si>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</si>
  <si>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</si>
  <si>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</si>
  <si>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</si>
  <si>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</si>
  <si>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</si>
  <si>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</si>
  <si>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</si>
  <si>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</si>
  <si>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</si>
  <si>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</si>
  <si>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</si>
  <si>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</si>
  <si>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</si>
  <si>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</si>
  <si>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</si>
  <si>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</si>
  <si>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</si>
  <si>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</si>
  <si>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</si>
  <si>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</si>
  <si>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</si>
  <si>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</si>
  <si>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</si>
  <si>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</si>
  <si>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</si>
  <si>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</si>
  <si>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</si>
  <si>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</si>
  <si>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</si>
  <si>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</si>
  <si>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</si>
  <si>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</si>
  <si>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</si>
  <si>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</si>
  <si>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</si>
  <si>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</si>
  <si>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</si>
  <si>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</si>
  <si>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</si>
  <si>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</si>
  <si>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</si>
  <si>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</si>
  <si>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</si>
  <si>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</si>
  <si>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</si>
  <si>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</si>
  <si>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</si>
  <si>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</si>
  <si>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</si>
  <si>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</si>
  <si>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</si>
  <si>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</si>
  <si>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</si>
  <si>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</si>
  <si>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</si>
  <si>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</si>
  <si>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</si>
  <si>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</si>
  <si>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</si>
  <si>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</si>
  <si>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</si>
  <si>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</si>
  <si>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</si>
  <si>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</si>
  <si>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</si>
  <si>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</si>
  <si>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</si>
  <si>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</si>
  <si>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</si>
  <si>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</si>
  <si>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</si>
  <si>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</si>
  <si>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</si>
  <si>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</si>
  <si>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</si>
  <si>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</si>
  <si>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</si>
  <si>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</si>
  <si>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</si>
  <si>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</si>
  <si>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</si>
  <si>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</si>
  <si>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</si>
  <si>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</si>
  <si>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</si>
  <si>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</si>
  <si>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</si>
  <si>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</si>
  <si>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</si>
  <si>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</si>
  <si>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</si>
  <si>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</si>
  <si>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</si>
  <si>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</si>
  <si>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</si>
  <si>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</si>
  <si>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</si>
  <si>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</si>
  <si>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</si>
  <si>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</si>
  <si>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</si>
  <si>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</si>
  <si>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</si>
  <si>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</si>
  <si>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</si>
  <si>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</si>
  <si>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</si>
  <si>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</si>
  <si>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</si>
  <si>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</si>
  <si>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</si>
  <si>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</si>
  <si>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</si>
  <si>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</si>
  <si>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</si>
  <si>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</si>
  <si>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</si>
  <si>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</si>
  <si>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</si>
  <si>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</si>
  <si>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</si>
  <si>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</si>
  <si>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</si>
  <si>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</si>
  <si>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</si>
  <si>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</si>
  <si>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</si>
  <si>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</si>
  <si>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</si>
  <si>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</si>
  <si>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</si>
  <si>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</si>
  <si>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</si>
  <si>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</si>
  <si>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</si>
  <si>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</si>
  <si>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</si>
  <si>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</si>
  <si>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</si>
  <si>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</si>
  <si>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</si>
  <si>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</si>
  <si>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</si>
  <si>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</si>
  <si>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</si>
  <si>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</si>
  <si>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</si>
  <si>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</si>
  <si>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</si>
  <si>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</si>
  <si>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</si>
  <si>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</si>
  <si>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</si>
  <si>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</si>
  <si>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</si>
  <si>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</si>
  <si>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</si>
  <si>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</si>
  <si>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</si>
  <si>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</si>
  <si>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</si>
  <si>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</si>
  <si>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</si>
  <si>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</si>
  <si>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</si>
  <si>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</si>
  <si>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</si>
  <si>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</si>
  <si>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</si>
  <si>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</si>
  <si>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</si>
  <si>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</si>
  <si>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</si>
  <si>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</si>
  <si>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</si>
  <si>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</si>
  <si>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</si>
  <si>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</si>
  <si>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</si>
  <si>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</si>
  <si>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</si>
  <si>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</si>
  <si>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</si>
  <si>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</si>
  <si>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</si>
  <si>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</si>
  <si>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</si>
  <si>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</si>
  <si>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</si>
  <si>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</si>
  <si>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</si>
  <si>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</si>
  <si>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</si>
  <si>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</si>
  <si>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</si>
  <si>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</si>
  <si>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</si>
  <si>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</si>
  <si>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</si>
  <si>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</si>
  <si>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</si>
  <si>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</si>
  <si>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</si>
  <si>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</si>
  <si>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</si>
  <si>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</si>
  <si>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</si>
  <si>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</si>
  <si>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</si>
  <si>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</si>
  <si>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</si>
  <si>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</si>
  <si>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</si>
  <si>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</si>
  <si>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</si>
  <si>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</si>
  <si>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</si>
  <si>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</si>
  <si>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</si>
  <si>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</si>
  <si>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</si>
  <si>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</si>
  <si>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</si>
  <si>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</si>
  <si>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</si>
  <si>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</si>
  <si>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</si>
  <si>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</si>
  <si>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</si>
  <si>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</si>
  <si>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</si>
  <si>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</si>
  <si>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</si>
  <si>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</si>
  <si>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</si>
  <si>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</si>
  <si>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</si>
  <si>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</si>
  <si>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</si>
  <si>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</si>
  <si>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</si>
  <si>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</si>
  <si>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</si>
  <si>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</si>
  <si>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</si>
  <si>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</si>
  <si>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</si>
  <si>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</si>
  <si>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</si>
  <si>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</si>
  <si>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</si>
  <si>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</si>
  <si>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</si>
  <si>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</si>
  <si>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</si>
  <si>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</si>
  <si>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</si>
  <si>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</si>
  <si>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</si>
  <si>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</si>
  <si>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</si>
  <si>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</si>
  <si>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</si>
  <si>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</si>
  <si>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</si>
  <si>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</si>
  <si>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</si>
  <si>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</si>
  <si>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</si>
  <si>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</si>
  <si>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</si>
  <si>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</si>
  <si>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</si>
  <si>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</si>
  <si>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</si>
  <si>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</si>
  <si>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</si>
  <si>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</si>
  <si>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</si>
  <si>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</si>
  <si>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</si>
  <si>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</si>
  <si>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</si>
  <si>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</si>
  <si>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</si>
  <si>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</si>
  <si>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</si>
  <si>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</si>
  <si>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</si>
  <si>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</si>
  <si>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</si>
  <si>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</si>
  <si>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</si>
  <si>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</si>
  <si>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</si>
  <si>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</si>
  <si>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</si>
  <si>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</si>
  <si>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</si>
  <si>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</si>
  <si>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</si>
  <si>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</si>
  <si>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</si>
  <si>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</si>
  <si>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</si>
  <si>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</si>
  <si>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</si>
  <si>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</si>
  <si>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</si>
  <si>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</si>
  <si>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</si>
  <si>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</si>
  <si>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</si>
  <si>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</si>
  <si>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</si>
  <si>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</si>
  <si>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</si>
  <si>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</si>
  <si>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</si>
  <si>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</si>
  <si>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</si>
  <si>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</si>
  <si>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</si>
  <si>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</si>
  <si>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</si>
  <si>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</si>
  <si>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</si>
  <si>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</si>
  <si>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</si>
  <si>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</si>
  <si>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</si>
  <si>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</si>
  <si>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</si>
  <si>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</si>
  <si>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</si>
  <si>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</si>
  <si>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</si>
  <si>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</si>
  <si>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</si>
  <si>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</si>
  <si>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</si>
  <si>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</si>
  <si>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</si>
  <si>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</si>
  <si>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</si>
  <si>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</si>
  <si>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</si>
  <si>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</si>
  <si>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</si>
  <si>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</si>
  <si>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</si>
  <si>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</si>
  <si>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</si>
  <si>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</si>
  <si>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</si>
  <si>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</si>
  <si>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</si>
  <si>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</si>
  <si>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</si>
  <si>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</si>
  <si>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</si>
  <si>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</si>
  <si>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</si>
  <si>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</si>
  <si>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</si>
  <si>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</si>
  <si>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</si>
  <si>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</si>
  <si>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</si>
  <si>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</si>
  <si>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</si>
  <si>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</si>
  <si>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</si>
  <si>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</si>
  <si>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</si>
  <si>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</si>
  <si>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</si>
  <si>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</si>
  <si>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</si>
  <si>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</si>
  <si>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</si>
  <si>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</si>
  <si>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</si>
  <si>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</si>
  <si>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</si>
  <si>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</si>
  <si>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</si>
  <si>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</si>
  <si>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</si>
  <si>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</si>
  <si>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</si>
  <si>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</si>
  <si>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</si>
  <si>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</si>
  <si>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</si>
  <si>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</si>
  <si>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</si>
  <si>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</si>
  <si>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</si>
  <si>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</si>
  <si>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</si>
  <si>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</si>
  <si>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</si>
  <si>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</si>
  <si>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</si>
  <si>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</si>
  <si>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</si>
  <si>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</si>
  <si>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</si>
  <si>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</si>
  <si>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</si>
  <si>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</si>
  <si>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</si>
  <si>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</si>
  <si>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</si>
  <si>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</si>
  <si>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</si>
  <si>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</si>
  <si>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</si>
  <si>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</si>
  <si>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</si>
  <si>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</si>
  <si>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</si>
  <si>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</si>
  <si>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</si>
  <si>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</si>
  <si>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</si>
  <si>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</si>
  <si>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</si>
  <si>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</si>
  <si>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</si>
  <si>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</si>
  <si>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</si>
  <si>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</si>
  <si>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</si>
  <si>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</si>
  <si>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</si>
  <si>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</si>
  <si>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</si>
  <si>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</si>
  <si>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</si>
  <si>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</si>
  <si>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</si>
  <si>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</si>
  <si>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</si>
  <si>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</si>
  <si>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</si>
  <si>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</si>
  <si>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</si>
  <si>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</si>
  <si>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</si>
  <si>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</si>
  <si>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</si>
  <si>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</si>
  <si>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</si>
  <si>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</si>
  <si>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</si>
  <si>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</si>
  <si>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</si>
  <si>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</si>
  <si>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</si>
  <si>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</si>
  <si>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</si>
  <si>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</si>
  <si>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</si>
  <si>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</si>
  <si>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</si>
  <si>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</si>
  <si>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</si>
  <si>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</si>
  <si>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</si>
  <si>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</si>
  <si>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</si>
  <si>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</si>
  <si>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</si>
  <si>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</si>
  <si>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</si>
  <si>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</si>
  <si>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</si>
  <si>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</si>
  <si>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</si>
  <si>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</si>
  <si>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</si>
  <si>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</si>
  <si>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</si>
  <si>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</si>
  <si>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</si>
  <si>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</si>
  <si>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</si>
  <si>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</si>
  <si>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</si>
  <si>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</si>
  <si>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</si>
  <si>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</si>
  <si>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</si>
  <si>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</si>
  <si>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</si>
  <si>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</si>
  <si>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</si>
  <si>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</si>
  <si>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</si>
  <si>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</si>
  <si>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</si>
  <si>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</si>
  <si>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</si>
  <si>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</si>
  <si>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</si>
  <si>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</si>
  <si>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</si>
  <si>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</si>
  <si>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</si>
  <si>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</si>
  <si>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</si>
  <si>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</si>
  <si>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</si>
  <si>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</si>
  <si>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</si>
  <si>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</si>
  <si>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</si>
  <si>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</si>
  <si>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</si>
  <si>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</si>
  <si>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</si>
  <si>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</si>
  <si>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</si>
  <si>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</si>
  <si>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</si>
  <si>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</si>
  <si>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</si>
  <si>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</si>
  <si>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</si>
  <si>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</si>
  <si>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</si>
  <si>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</si>
  <si>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</si>
  <si>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</si>
  <si>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</si>
  <si>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</si>
  <si>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</si>
  <si>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</si>
  <si>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</si>
  <si>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</si>
  <si>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</si>
  <si>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</si>
  <si>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</si>
  <si>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</si>
  <si>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</si>
  <si>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</si>
  <si>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</si>
  <si>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</si>
  <si>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</si>
  <si>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</si>
  <si>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</si>
  <si>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</si>
  <si>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</si>
  <si>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</si>
  <si>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</si>
  <si>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</si>
  <si>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</si>
  <si>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</si>
  <si>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</si>
  <si>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</si>
  <si>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</si>
  <si>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</si>
  <si>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</si>
  <si>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</si>
  <si>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</si>
  <si>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</si>
  <si>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</si>
  <si>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</si>
  <si>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</si>
  <si>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</si>
  <si>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</si>
  <si>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</si>
  <si>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</si>
  <si>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</si>
  <si>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</si>
  <si>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</si>
  <si>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</si>
  <si>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</si>
  <si>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</si>
  <si>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</si>
  <si>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</si>
  <si>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</si>
  <si>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</si>
  <si>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</si>
  <si>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</si>
  <si>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</si>
  <si>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</si>
  <si>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</si>
  <si>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</si>
  <si>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</si>
  <si>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</si>
  <si>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</si>
  <si>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</si>
  <si>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</si>
  <si>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</si>
  <si>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</si>
  <si>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</si>
  <si>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</si>
  <si>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</si>
  <si>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</si>
  <si>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</si>
  <si>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</si>
  <si>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</si>
  <si>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</si>
  <si>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</si>
  <si>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</si>
  <si>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</si>
  <si>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</si>
  <si>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</si>
  <si>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</si>
  <si>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</si>
  <si>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</si>
  <si>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</si>
  <si>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</si>
  <si>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</si>
  <si>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</si>
  <si>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</si>
  <si>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</si>
  <si>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</si>
  <si>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</si>
  <si>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</si>
  <si>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</si>
  <si>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</si>
  <si>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</si>
  <si>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</si>
  <si>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</si>
  <si>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</si>
  <si>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</si>
  <si>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</si>
  <si>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</si>
  <si>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</si>
  <si>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</si>
  <si>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</si>
  <si>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</si>
  <si>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</si>
  <si>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</si>
  <si>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</si>
  <si>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</si>
  <si>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</si>
  <si>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</si>
  <si>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</si>
  <si>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</si>
  <si>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</si>
  <si>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</si>
  <si>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</si>
  <si>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</si>
  <si>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</si>
  <si>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</si>
  <si>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</si>
  <si>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</si>
  <si>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</si>
  <si>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</si>
  <si>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</si>
  <si>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</si>
  <si>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</si>
  <si>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</si>
  <si>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</si>
  <si>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</si>
  <si>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</si>
  <si>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</si>
  <si>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</si>
  <si>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</si>
  <si>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</si>
  <si>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</si>
  <si>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</si>
  <si>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</si>
  <si>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</si>
  <si>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</si>
  <si>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</si>
  <si>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</si>
  <si>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</si>
  <si>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</si>
  <si>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</si>
  <si>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</si>
  <si>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</si>
  <si>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</si>
  <si>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</si>
  <si>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</si>
  <si>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</si>
  <si>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</si>
  <si>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</si>
  <si>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</si>
  <si>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</si>
  <si>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</si>
  <si>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</si>
  <si>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</si>
  <si>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</si>
  <si>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</si>
  <si>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</si>
  <si>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</si>
  <si>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</si>
  <si>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</si>
  <si>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</si>
  <si>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</si>
  <si>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</si>
  <si>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</si>
  <si>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</si>
  <si>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</si>
  <si>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</si>
  <si>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</si>
  <si>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</si>
  <si>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</si>
  <si>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</si>
  <si>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</si>
  <si>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</si>
  <si>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</si>
  <si>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</si>
  <si>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</si>
  <si>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</si>
  <si>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</si>
  <si>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</si>
  <si>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</si>
  <si>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</si>
  <si>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</si>
  <si>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</si>
  <si>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</si>
  <si>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</si>
  <si>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</si>
  <si>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</si>
  <si>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</si>
  <si>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</si>
  <si>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</si>
  <si>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</si>
  <si>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</si>
  <si>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</si>
  <si>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</si>
  <si>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</si>
  <si>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</si>
  <si>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</si>
  <si>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</si>
  <si>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</si>
  <si>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</si>
  <si>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</si>
  <si>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</si>
  <si>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</si>
  <si>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</si>
  <si>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</si>
  <si>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</si>
  <si>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</si>
  <si>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</si>
  <si>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</si>
  <si>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</si>
  <si>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</si>
  <si>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</si>
  <si>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</si>
  <si>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</si>
  <si>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</si>
  <si>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</si>
  <si>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</si>
  <si>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</si>
  <si>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</si>
  <si>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</si>
  <si>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</si>
  <si>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</si>
  <si>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</si>
  <si>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</si>
  <si>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</si>
  <si>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</si>
  <si>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</si>
  <si>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</si>
  <si>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</si>
  <si>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</si>
  <si>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</si>
  <si>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</si>
  <si>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</si>
  <si>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</si>
  <si>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</si>
  <si>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</si>
  <si>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</si>
  <si>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</si>
  <si>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</si>
  <si>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</si>
  <si>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</si>
  <si>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</si>
  <si>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</si>
  <si>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</si>
  <si>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</si>
  <si>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</si>
  <si>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</si>
  <si>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</si>
  <si>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</si>
  <si>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</si>
  <si>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</si>
  <si>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</si>
  <si>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</si>
  <si>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</si>
  <si>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</si>
  <si>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</si>
  <si>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</si>
  <si>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</si>
  <si>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</si>
  <si>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</si>
  <si>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</si>
  <si>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</si>
  <si>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</si>
  <si>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</si>
  <si>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</si>
  <si>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</si>
  <si>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</si>
  <si>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</si>
  <si>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</si>
  <si>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</si>
  <si>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</si>
  <si>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</si>
  <si>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</si>
  <si>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</si>
  <si>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</si>
  <si>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</si>
  <si>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</si>
  <si>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</si>
  <si>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</si>
  <si>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</si>
  <si>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</si>
  <si>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</si>
  <si>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</si>
  <si>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</si>
  <si>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</si>
  <si>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</si>
  <si>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</si>
  <si>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</si>
  <si>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</si>
  <si>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</si>
  <si>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</si>
  <si>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</si>
  <si>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</si>
  <si>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</si>
  <si>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</si>
  <si>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</si>
  <si>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</si>
  <si>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</si>
  <si>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</si>
  <si>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</si>
  <si>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</si>
  <si>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</si>
  <si>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</si>
  <si>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</si>
  <si>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</si>
  <si>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</si>
  <si>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</si>
  <si>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</si>
  <si>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</si>
  <si>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</si>
  <si>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</si>
  <si>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</si>
  <si>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</si>
  <si>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</si>
  <si>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</si>
  <si>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</si>
  <si>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</si>
  <si>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</si>
  <si>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</si>
  <si>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</si>
  <si>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</si>
  <si>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</si>
  <si>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</si>
  <si>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</si>
  <si>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</si>
  <si>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</si>
  <si>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</si>
  <si>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</si>
  <si>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</si>
  <si>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</si>
  <si>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</si>
  <si>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</si>
  <si>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</si>
  <si>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</si>
  <si>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</si>
  <si>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</si>
  <si>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</si>
  <si>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</si>
  <si>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</si>
  <si>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</si>
  <si>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</si>
  <si>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</si>
  <si>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</si>
  <si>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</si>
  <si>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</si>
  <si>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</si>
  <si>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</si>
  <si>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</si>
  <si>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</si>
  <si>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</si>
  <si>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</si>
  <si>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</si>
  <si>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</si>
  <si>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</si>
  <si>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</si>
  <si>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</si>
  <si>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</si>
  <si>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</si>
  <si>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</si>
  <si>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</si>
  <si>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</si>
  <si>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</si>
  <si>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</si>
  <si>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</si>
  <si>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</si>
  <si>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</si>
  <si>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</si>
  <si>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</si>
  <si>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</si>
  <si>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</si>
  <si>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</si>
  <si>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</si>
  <si>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</si>
  <si>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</si>
  <si>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</si>
  <si>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</si>
  <si>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</si>
  <si>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</si>
  <si>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</si>
  <si>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</si>
  <si>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</si>
  <si>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</si>
  <si>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</si>
  <si>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</si>
  <si>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</si>
  <si>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</si>
  <si>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</si>
  <si>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</si>
  <si>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</si>
  <si>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</si>
  <si>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</si>
  <si>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</si>
  <si>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</si>
  <si>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</si>
  <si>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</si>
  <si>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</si>
  <si>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</si>
  <si>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</si>
  <si>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</si>
  <si>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</si>
  <si>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</si>
  <si>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</si>
  <si>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</si>
  <si>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</si>
  <si>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</si>
  <si>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</si>
  <si>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</si>
  <si>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</si>
  <si>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</si>
  <si>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</si>
  <si>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</si>
  <si>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</si>
  <si>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</si>
  <si>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</si>
  <si>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</si>
  <si>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</si>
  <si>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</si>
  <si>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</si>
  <si>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</si>
  <si>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</si>
  <si>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</si>
  <si>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</si>
  <si>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</si>
  <si>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</si>
  <si>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</si>
  <si>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</si>
  <si>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</si>
  <si>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</si>
  <si>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</si>
  <si>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</si>
  <si>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</si>
  <si>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</si>
  <si>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</si>
  <si>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</si>
  <si>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</si>
  <si>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</si>
  <si>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</si>
  <si>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</si>
  <si>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</si>
  <si>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</si>
  <si>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</si>
  <si>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</si>
  <si>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</si>
  <si>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</si>
  <si>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</si>
  <si>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</si>
  <si>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</si>
  <si>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</si>
  <si>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</si>
  <si>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</si>
  <si>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</si>
  <si>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</si>
  <si>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</si>
  <si>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</si>
  <si>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</si>
  <si>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</si>
  <si>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</si>
  <si>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</si>
  <si>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</si>
  <si>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</si>
  <si>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</si>
  <si>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</si>
  <si>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</si>
  <si>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</si>
  <si>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</si>
  <si>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</si>
  <si>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</si>
  <si>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</si>
  <si>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</si>
  <si>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</si>
  <si>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</si>
  <si>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</si>
  <si>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</si>
  <si>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</si>
  <si>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</si>
  <si>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</si>
  <si>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</si>
  <si>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</si>
  <si>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</si>
  <si>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</si>
  <si>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</si>
  <si>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</si>
  <si>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</si>
  <si>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</si>
  <si>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</si>
  <si>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</si>
  <si>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</si>
  <si>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</si>
  <si>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</si>
  <si>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</si>
  <si>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</si>
  <si>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</si>
  <si>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</si>
  <si>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</si>
  <si>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</si>
  <si>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</si>
  <si>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</si>
  <si>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</si>
  <si>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</si>
  <si>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</si>
  <si>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</si>
  <si>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</si>
  <si>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</si>
  <si>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</si>
  <si>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</si>
  <si>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</si>
  <si>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</si>
  <si>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</si>
  <si>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</si>
  <si>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</si>
  <si>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</si>
  <si>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</si>
  <si>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</si>
  <si>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</si>
  <si>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</si>
  <si>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</si>
  <si>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</si>
  <si>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</si>
  <si>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</si>
  <si>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</si>
  <si>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</si>
  <si>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</si>
  <si>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</si>
  <si>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</si>
  <si>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</si>
  <si>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</si>
  <si>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</si>
  <si>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</si>
  <si>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</si>
  <si>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</si>
  <si>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</si>
  <si>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</si>
  <si>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</si>
  <si>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</si>
  <si>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</si>
  <si>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</si>
  <si>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</si>
  <si>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</si>
  <si>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</si>
  <si>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</si>
  <si>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</si>
  <si>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</si>
  <si>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</si>
  <si>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</si>
  <si>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</si>
  <si>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</si>
  <si>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</si>
  <si>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</si>
  <si>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</si>
  <si>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</si>
  <si>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</si>
  <si>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</si>
  <si>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</si>
  <si>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</si>
  <si>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</si>
  <si>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</si>
  <si>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</si>
  <si>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</si>
  <si>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</si>
  <si>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</si>
  <si>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</si>
  <si>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</si>
  <si>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</si>
  <si>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</si>
  <si>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</si>
  <si>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</si>
  <si>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</si>
  <si>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</si>
  <si>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</si>
  <si>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</si>
  <si>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</si>
  <si>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</si>
  <si>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</si>
  <si>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</si>
  <si>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</si>
  <si>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</si>
  <si>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</si>
  <si>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</si>
  <si>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</si>
  <si>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</si>
  <si>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</si>
  <si>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</si>
  <si>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</si>
  <si>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</si>
  <si>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</si>
  <si>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</si>
  <si>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</si>
  <si>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</si>
  <si>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</si>
  <si>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</si>
  <si>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</si>
  <si>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</si>
  <si>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</si>
  <si>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</si>
  <si>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</si>
  <si>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</si>
  <si>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</si>
  <si>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</si>
  <si>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</si>
  <si>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</si>
  <si>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</si>
  <si>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</si>
  <si>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</si>
  <si>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</si>
  <si>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</si>
  <si>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</si>
  <si>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</si>
  <si>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</si>
  <si>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</si>
  <si>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</si>
  <si>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</si>
  <si>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</si>
  <si>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</si>
  <si>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</si>
  <si>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</si>
  <si>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</si>
  <si>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</si>
  <si>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</si>
  <si>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</si>
  <si>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</si>
  <si>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</si>
  <si>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</si>
  <si>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</si>
  <si>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</si>
  <si>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</si>
  <si>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</si>
  <si>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</si>
  <si>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</si>
  <si>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</si>
  <si>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</si>
  <si>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</si>
  <si>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</si>
  <si>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</si>
  <si>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</si>
  <si>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</si>
  <si>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</si>
  <si>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</si>
  <si>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</si>
  <si>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</si>
  <si>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</si>
  <si>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</si>
  <si>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</si>
  <si>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</si>
  <si>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</si>
  <si>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</si>
  <si>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</si>
  <si>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</si>
  <si>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</si>
  <si>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</si>
  <si>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</si>
  <si>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</si>
  <si>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</si>
  <si>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</si>
  <si>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</si>
  <si>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</si>
  <si>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</si>
  <si>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</si>
  <si>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</si>
  <si>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</si>
  <si>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</si>
  <si>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</si>
  <si>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</si>
  <si>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</si>
  <si>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</si>
  <si>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</si>
  <si>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</si>
  <si>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</si>
  <si>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</si>
  <si>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</si>
  <si>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</si>
  <si>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</si>
  <si>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</si>
  <si>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</si>
  <si>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</si>
  <si>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</si>
  <si>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</si>
  <si>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</si>
  <si>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</si>
  <si>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</si>
  <si>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</si>
  <si>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</si>
  <si>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</si>
  <si>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</si>
  <si>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</si>
  <si>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</si>
  <si>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</si>
  <si>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</si>
  <si>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</si>
  <si>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</si>
  <si>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</si>
  <si>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</si>
  <si>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</si>
  <si>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</si>
  <si>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</si>
  <si>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</si>
  <si>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</si>
  <si>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</si>
  <si>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</si>
  <si>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</si>
  <si>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</si>
  <si>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</si>
  <si>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</si>
  <si>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</si>
  <si>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</si>
  <si>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</si>
  <si>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</si>
  <si>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</si>
  <si>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</si>
  <si>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</si>
  <si>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</si>
  <si>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</si>
  <si>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</si>
  <si>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</si>
  <si>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</si>
  <si>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</si>
  <si>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</si>
  <si>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</si>
  <si>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</si>
  <si>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</si>
  <si>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</si>
  <si>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</si>
  <si>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</si>
  <si>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</si>
  <si>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</si>
  <si>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</si>
  <si>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</si>
  <si>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</si>
  <si>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</si>
  <si>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</si>
  <si>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</si>
  <si>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</si>
  <si>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</si>
  <si>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</si>
  <si>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</si>
  <si>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</si>
  <si>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</si>
  <si>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</si>
  <si>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</si>
  <si>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</si>
  <si>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</si>
  <si>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</si>
  <si>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</si>
  <si>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</si>
  <si>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</si>
  <si>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</si>
  <si>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</si>
  <si>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</si>
  <si>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</si>
  <si>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</si>
  <si>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</si>
  <si>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</si>
  <si>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</si>
  <si>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</si>
  <si>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</si>
  <si>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</si>
  <si>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</si>
  <si>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</si>
  <si>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</si>
  <si>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</si>
  <si>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</si>
  <si>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</si>
  <si>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</si>
  <si>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</si>
  <si>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</si>
  <si>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</si>
  <si>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</si>
  <si>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</si>
  <si>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</si>
  <si>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</si>
  <si>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</si>
  <si>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</si>
  <si>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</si>
  <si>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</si>
  <si>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</si>
  <si>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</si>
  <si>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</si>
  <si>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</si>
  <si>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</si>
  <si>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</si>
  <si>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</si>
  <si>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</si>
  <si>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</si>
  <si>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</si>
  <si>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</si>
  <si>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</si>
  <si>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</si>
  <si>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</si>
  <si>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</si>
  <si>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</si>
  <si>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</si>
  <si>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</si>
  <si>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</si>
  <si>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</si>
  <si>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</si>
  <si>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</si>
  <si>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</si>
  <si>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</si>
  <si>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</si>
  <si>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</si>
  <si>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</si>
  <si>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</si>
  <si>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</si>
  <si>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</si>
  <si>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</si>
  <si>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</si>
  <si>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</si>
  <si>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</si>
  <si>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</si>
  <si>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</si>
  <si>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</si>
  <si>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</si>
  <si>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</si>
  <si>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</si>
  <si>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</si>
  <si>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</si>
  <si>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</si>
  <si>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</si>
  <si>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</si>
  <si>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</si>
  <si>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</si>
  <si>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</si>
  <si>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</si>
  <si>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</si>
  <si>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</si>
  <si>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</si>
  <si>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</si>
  <si>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</si>
  <si>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</si>
  <si>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</si>
  <si>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</si>
  <si>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</si>
  <si>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</si>
  <si>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</si>
  <si>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</si>
  <si>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</si>
  <si>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</si>
  <si>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</si>
  <si>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</si>
  <si>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</si>
  <si>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</si>
  <si>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</si>
  <si>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</si>
  <si>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</si>
  <si>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</si>
  <si>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</si>
  <si>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</si>
  <si>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</si>
  <si>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</si>
  <si>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</si>
  <si>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</si>
  <si>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</si>
  <si>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</si>
  <si>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</si>
  <si>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</si>
  <si>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</si>
  <si>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</si>
  <si>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</si>
  <si>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</si>
  <si>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</si>
  <si>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</si>
  <si>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</si>
  <si>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</si>
  <si>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</si>
  <si>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</si>
  <si>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</si>
  <si>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</si>
  <si>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</si>
  <si>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</si>
  <si>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</si>
  <si>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</si>
  <si>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</si>
  <si>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</si>
  <si>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</si>
  <si>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</si>
  <si>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</si>
  <si>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</si>
  <si>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</si>
  <si>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</si>
  <si>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</si>
  <si>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</si>
  <si>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</si>
  <si>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</si>
  <si>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</si>
  <si>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</si>
  <si>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</si>
  <si>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</si>
  <si>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</si>
  <si>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</si>
  <si>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</si>
  <si>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</si>
  <si>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</si>
  <si>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</si>
  <si>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</si>
  <si>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</si>
  <si>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</si>
  <si>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</si>
  <si>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</si>
  <si>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</si>
  <si>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</si>
  <si>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</si>
  <si>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</si>
  <si>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</si>
  <si>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</si>
  <si>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</si>
  <si>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</si>
  <si>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</si>
  <si>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</si>
  <si>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</si>
  <si>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</si>
  <si>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</si>
  <si>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</si>
  <si>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</si>
  <si>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</si>
  <si>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</si>
  <si>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</si>
  <si>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</si>
  <si>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</si>
  <si>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</si>
  <si>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</si>
  <si>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</si>
  <si>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</si>
  <si>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</si>
  <si>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</si>
  <si>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</si>
  <si>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</si>
  <si>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</si>
  <si>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</si>
  <si>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</si>
  <si>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</si>
  <si>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</si>
  <si>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</si>
  <si>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</si>
  <si>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</si>
  <si>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</si>
  <si>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</si>
  <si>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</si>
  <si>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</si>
  <si>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</si>
  <si>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</si>
  <si>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</si>
  <si>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</si>
  <si>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</si>
  <si>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</si>
  <si>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</si>
  <si>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</si>
  <si>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</si>
  <si>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</si>
  <si>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</si>
  <si>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</si>
  <si>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</si>
  <si>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</si>
  <si>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</si>
  <si>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</si>
  <si>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</si>
  <si>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</si>
  <si>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</si>
  <si>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</si>
  <si>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</si>
  <si>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</si>
  <si>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</si>
  <si>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</si>
  <si>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</si>
  <si>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</si>
  <si>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</si>
  <si>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</si>
  <si>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</si>
  <si>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</si>
  <si>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</si>
  <si>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</si>
  <si>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</si>
  <si>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</si>
  <si>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</si>
  <si>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</si>
  <si>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</si>
  <si>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</si>
  <si>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</si>
  <si>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</si>
  <si>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</si>
  <si>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</si>
  <si>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</si>
  <si>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</si>
  <si>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</si>
  <si>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</si>
  <si>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</si>
  <si>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</si>
  <si>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</si>
  <si>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</si>
  <si>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</si>
  <si>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</si>
  <si>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</si>
  <si>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</si>
  <si>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</si>
  <si>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</si>
  <si>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</si>
  <si>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</si>
  <si>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</si>
  <si>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</si>
  <si>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</si>
  <si>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</si>
  <si>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</si>
  <si>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</si>
  <si>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</si>
  <si>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</si>
  <si>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</si>
  <si>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</si>
  <si>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</si>
  <si>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</si>
  <si>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</si>
  <si>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</si>
  <si>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</si>
  <si>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</si>
  <si>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</si>
  <si>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</si>
  <si>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</si>
  <si>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</si>
  <si>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</si>
  <si>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</si>
  <si>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</si>
  <si>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</si>
  <si>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</si>
  <si>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</si>
  <si>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</si>
  <si>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</si>
  <si>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</si>
  <si>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</si>
  <si>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</si>
  <si>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</si>
  <si>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</si>
  <si>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</si>
  <si>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</si>
  <si>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</si>
  <si>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</si>
  <si>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</si>
  <si>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</si>
  <si>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</si>
  <si>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</si>
  <si>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</si>
  <si>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</si>
  <si>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</si>
  <si>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</si>
  <si>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</si>
  <si>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</si>
  <si>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</si>
  <si>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</si>
  <si>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</si>
  <si>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</si>
  <si>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</si>
  <si>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</si>
  <si>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</si>
  <si>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</si>
  <si>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</si>
  <si>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</si>
  <si>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</si>
  <si>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</si>
  <si>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</si>
  <si>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</si>
  <si>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</si>
  <si>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</si>
  <si>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</si>
  <si>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</si>
  <si>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</si>
  <si>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</si>
  <si>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</si>
  <si>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</si>
  <si>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</si>
  <si>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</si>
  <si>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</si>
  <si>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</si>
  <si>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</si>
  <si>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</si>
  <si>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</si>
  <si>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</si>
  <si>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</si>
  <si>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</si>
  <si>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</si>
  <si>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</si>
  <si>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</si>
  <si>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</si>
  <si>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</si>
  <si>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</si>
  <si>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</si>
  <si>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</si>
  <si>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</si>
  <si>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</si>
  <si>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</si>
  <si>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</si>
  <si>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</si>
  <si>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</si>
  <si>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</si>
  <si>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</si>
  <si>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</si>
  <si>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</si>
  <si>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</si>
  <si>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</si>
  <si>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</si>
  <si>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</si>
  <si>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</si>
  <si>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</si>
  <si>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</si>
  <si>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</si>
  <si>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</si>
  <si>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</si>
  <si>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</si>
  <si>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</si>
  <si>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</si>
  <si>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</si>
  <si>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</si>
  <si>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</si>
  <si>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</si>
  <si>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</si>
  <si>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</si>
  <si>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</si>
  <si>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</si>
  <si>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</si>
  <si>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</si>
  <si>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</si>
  <si>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</si>
  <si>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</si>
  <si>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</si>
  <si>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</si>
  <si>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</si>
  <si>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</si>
  <si>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</si>
  <si>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</si>
  <si>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</si>
  <si>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</si>
  <si>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</si>
  <si>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</si>
  <si>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</si>
  <si>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</si>
  <si>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</si>
  <si>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</si>
  <si>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</si>
  <si>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</si>
  <si>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</si>
  <si>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</si>
  <si>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</si>
  <si>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</si>
  <si>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</si>
  <si>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</si>
  <si>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</si>
  <si>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</si>
  <si>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</si>
  <si>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</si>
  <si>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</si>
  <si>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</si>
  <si>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</si>
  <si>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</si>
  <si>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</si>
  <si>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</si>
  <si>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</si>
  <si>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</si>
  <si>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</si>
  <si>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</si>
  <si>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</si>
  <si>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</si>
  <si>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</si>
  <si>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</si>
  <si>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</si>
  <si>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</si>
  <si>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</si>
  <si>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</si>
  <si>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</si>
  <si>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</si>
  <si>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</si>
  <si>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</si>
  <si>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</si>
  <si>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</si>
  <si>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</si>
  <si>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</si>
  <si>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</si>
  <si>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</si>
  <si>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</si>
  <si>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</si>
  <si>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</si>
  <si>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</si>
  <si>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</si>
  <si>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</si>
  <si>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</si>
  <si>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</si>
  <si>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</si>
  <si>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</si>
  <si>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</si>
  <si>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</si>
  <si>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</si>
  <si>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</si>
  <si>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</si>
  <si>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</si>
  <si>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</si>
  <si>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</si>
  <si>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</si>
  <si>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</si>
  <si>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</si>
  <si>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</si>
  <si>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</si>
  <si>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</si>
  <si>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</si>
  <si>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</si>
  <si>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</si>
  <si>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</si>
  <si>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</si>
  <si>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</si>
  <si>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</si>
  <si>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</si>
  <si>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</si>
  <si>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</si>
  <si>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</si>
  <si>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</si>
  <si>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</si>
  <si>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</si>
  <si>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</si>
  <si>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</si>
  <si>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</si>
  <si>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</si>
  <si>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</si>
  <si>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</si>
  <si>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</si>
  <si>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</si>
  <si>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</si>
  <si>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</si>
  <si>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</si>
  <si>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</si>
  <si>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</si>
  <si>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</si>
  <si>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</si>
  <si>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</si>
  <si>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</si>
  <si>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</si>
  <si>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</si>
  <si>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</si>
  <si>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</si>
  <si>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</si>
  <si>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</si>
  <si>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</si>
  <si>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</si>
  <si>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</si>
  <si>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</si>
  <si>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</si>
  <si>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</si>
  <si>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</si>
  <si>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</si>
  <si>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</si>
  <si>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</si>
  <si>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</si>
  <si>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</si>
  <si>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</si>
  <si>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</si>
  <si>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</si>
  <si>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</si>
  <si>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</si>
  <si>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</si>
  <si>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</si>
  <si>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</si>
  <si>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</si>
  <si>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</si>
  <si>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</si>
  <si>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</si>
  <si>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</si>
  <si>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</si>
  <si>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</si>
  <si>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</si>
  <si>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</si>
  <si>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</si>
  <si>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</si>
  <si>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</si>
  <si>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</si>
  <si>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</si>
  <si>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</si>
  <si>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</si>
  <si>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</si>
  <si>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</si>
  <si>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</si>
  <si>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</si>
  <si>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</si>
  <si>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</si>
  <si>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</si>
  <si>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</si>
  <si>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</si>
  <si>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</si>
  <si>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</si>
  <si>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</si>
  <si>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</si>
  <si>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</si>
  <si>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</si>
  <si>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</si>
  <si>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</si>
  <si>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</si>
  <si>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</si>
  <si>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</si>
  <si>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</si>
  <si>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</si>
  <si>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</si>
  <si>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</si>
  <si>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</si>
  <si>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</si>
  <si>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</si>
  <si>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</si>
  <si>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</si>
  <si>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</si>
  <si>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</si>
  <si>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</si>
  <si>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</si>
  <si>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</si>
  <si>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</si>
  <si>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</si>
  <si>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</si>
  <si>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</si>
  <si>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</si>
  <si>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</si>
  <si>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</si>
  <si>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</si>
  <si>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</si>
  <si>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</si>
  <si>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</si>
  <si>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</si>
  <si>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</si>
  <si>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</si>
  <si>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</si>
  <si>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</si>
  <si>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</si>
  <si>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</si>
  <si>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</si>
  <si>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</si>
  <si>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</si>
  <si>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</si>
  <si>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</si>
  <si>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</si>
  <si>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</si>
  <si>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</si>
  <si>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</si>
  <si>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</si>
  <si>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</si>
  <si>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</si>
  <si>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</si>
  <si>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</si>
  <si>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</si>
  <si>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</si>
  <si>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</si>
  <si>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</si>
  <si>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</si>
  <si>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</si>
  <si>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</si>
  <si>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</si>
  <si>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</si>
  <si>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</si>
  <si>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</si>
  <si>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</si>
  <si>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</si>
  <si>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</si>
  <si>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</si>
  <si>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</si>
  <si>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</si>
  <si>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</si>
  <si>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</si>
  <si>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</si>
  <si>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</si>
  <si>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</si>
  <si>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</si>
  <si>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</si>
  <si>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</si>
  <si>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</si>
  <si>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</si>
  <si>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</si>
  <si>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</si>
  <si>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</si>
  <si>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</si>
  <si>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</si>
  <si>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</si>
  <si>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</si>
  <si>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</si>
  <si>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</si>
  <si>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</si>
  <si>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</si>
  <si>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</si>
  <si>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</si>
  <si>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</si>
  <si>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</si>
  <si>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</si>
  <si>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</si>
  <si>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</si>
  <si>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</si>
  <si>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</si>
  <si>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</si>
  <si>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</si>
  <si>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</si>
  <si>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</si>
  <si>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</si>
  <si>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</si>
  <si>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</si>
  <si>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</si>
  <si>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</si>
  <si>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</si>
  <si>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</si>
  <si>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</si>
  <si>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</si>
  <si>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</si>
  <si>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</si>
  <si>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</si>
  <si>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</si>
  <si>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</si>
  <si>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</si>
  <si>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</si>
  <si>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</si>
  <si>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</si>
  <si>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</si>
  <si>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</si>
  <si>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</si>
  <si>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</si>
  <si>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</si>
  <si>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</si>
  <si>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</si>
  <si>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</si>
  <si>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</si>
  <si>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</si>
  <si>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</si>
  <si>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</si>
  <si>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</si>
  <si>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</si>
  <si>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</si>
  <si>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</si>
  <si>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</si>
  <si>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</si>
  <si>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</si>
  <si>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</si>
  <si>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</si>
  <si>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</si>
  <si>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</si>
  <si>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</si>
  <si>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</si>
  <si>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</si>
  <si>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</si>
  <si>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</si>
  <si>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</si>
  <si>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</si>
  <si>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</si>
  <si>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</si>
  <si>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</si>
  <si>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</si>
  <si>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</si>
  <si>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</si>
  <si>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</si>
  <si>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</si>
  <si>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</si>
  <si>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</si>
  <si>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</si>
  <si>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</si>
  <si>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</si>
  <si>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</si>
  <si>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</si>
  <si>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</si>
  <si>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</si>
  <si>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</si>
  <si>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</si>
  <si>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</si>
  <si>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</si>
  <si>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</si>
  <si>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</si>
  <si>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</si>
  <si>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</si>
  <si>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</si>
  <si>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</si>
  <si>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</si>
  <si>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</si>
  <si>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</si>
  <si>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</si>
  <si>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</si>
  <si>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</si>
  <si>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</si>
  <si>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</si>
  <si>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</si>
  <si>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</si>
  <si>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</si>
  <si>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</si>
  <si>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</si>
  <si>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</si>
  <si>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</si>
  <si>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</si>
  <si>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</si>
  <si>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</si>
  <si>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</si>
  <si>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</si>
  <si>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</si>
  <si>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</si>
  <si>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</si>
  <si>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</si>
  <si>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</si>
  <si>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</si>
  <si>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</si>
  <si>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</si>
  <si>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</si>
  <si>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</si>
  <si>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</si>
  <si>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</si>
  <si>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</si>
  <si>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</si>
  <si>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</si>
  <si>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</si>
  <si>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</si>
  <si>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</si>
  <si>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</si>
  <si>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</si>
  <si>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</si>
  <si>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</si>
  <si>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</si>
  <si>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</si>
  <si>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</si>
  <si>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</si>
  <si>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</si>
  <si>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</si>
  <si>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</si>
  <si>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</si>
  <si>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</si>
  <si>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</si>
  <si>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</si>
  <si>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</si>
  <si>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</si>
  <si>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</si>
  <si>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</si>
  <si>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</si>
  <si>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</si>
  <si>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</si>
  <si>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</si>
  <si>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</si>
  <si>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</si>
  <si>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</si>
  <si>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</si>
  <si>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</si>
  <si>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</si>
  <si>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</si>
  <si>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</si>
  <si>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</si>
  <si>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</si>
  <si>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</si>
  <si>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</si>
  <si>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</si>
  <si>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</si>
  <si>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</si>
  <si>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</si>
  <si>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</si>
  <si>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</si>
  <si>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</si>
  <si>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</si>
  <si>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</si>
  <si>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</si>
  <si>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</si>
  <si>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</si>
  <si>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</si>
  <si>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</si>
  <si>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</si>
  <si>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</si>
  <si>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</si>
  <si>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</si>
  <si>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</si>
  <si>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</si>
  <si>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</si>
  <si>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</si>
  <si>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</si>
  <si>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</si>
  <si>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</si>
  <si>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</si>
  <si>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</si>
  <si>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</si>
  <si>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</si>
  <si>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</si>
  <si>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</si>
  <si>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</si>
  <si>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</si>
  <si>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</si>
  <si>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</si>
  <si>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</si>
  <si>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</si>
  <si>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</si>
  <si>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</si>
  <si>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</si>
  <si>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</si>
  <si>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</si>
  <si>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</si>
  <si>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</si>
  <si>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</si>
  <si>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</si>
  <si>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</si>
  <si>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</si>
  <si>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</si>
  <si>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</si>
  <si>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</si>
  <si>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</si>
  <si>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</si>
  <si>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</si>
  <si>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</si>
  <si>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</si>
  <si>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</si>
  <si>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</si>
  <si>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</si>
  <si>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</si>
  <si>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</si>
  <si>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</si>
  <si>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</si>
  <si>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</si>
  <si>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</si>
  <si>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</si>
  <si>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</si>
  <si>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</si>
  <si>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</si>
  <si>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</si>
  <si>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</si>
  <si>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</si>
  <si>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</si>
  <si>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</si>
  <si>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</si>
  <si>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</si>
  <si>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</si>
  <si>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</si>
  <si>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</si>
  <si>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</si>
  <si>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</si>
  <si>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</si>
  <si>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</si>
  <si>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</si>
  <si>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</si>
  <si>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</si>
  <si>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</si>
  <si>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</si>
  <si>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</si>
  <si>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</si>
  <si>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</si>
  <si>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</si>
  <si>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</si>
  <si>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</si>
  <si>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</si>
  <si>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</si>
  <si>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</si>
  <si>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</si>
  <si>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</si>
  <si>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</si>
  <si>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</si>
  <si>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</si>
  <si>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</si>
  <si>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</si>
  <si>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</si>
  <si>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</si>
  <si>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</si>
  <si>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</si>
  <si>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</si>
  <si>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</si>
  <si>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</si>
  <si>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</si>
  <si>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</si>
  <si>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</si>
  <si>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</si>
  <si>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</si>
  <si>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</si>
  <si>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</si>
  <si>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</si>
  <si>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</si>
  <si>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</si>
  <si>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</si>
  <si>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</si>
  <si>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</si>
  <si>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</si>
  <si>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</si>
  <si>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</si>
  <si>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</si>
  <si>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</si>
  <si>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</si>
  <si>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</si>
  <si>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</si>
  <si>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</si>
  <si>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</si>
  <si>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</si>
  <si>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</si>
  <si>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</si>
  <si>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</si>
  <si>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</si>
  <si>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</si>
  <si>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</si>
  <si>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</si>
  <si>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</si>
  <si>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</si>
  <si>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</si>
  <si>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</si>
  <si>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</si>
  <si>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</si>
  <si>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</si>
  <si>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</si>
  <si>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</si>
  <si>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</si>
  <si>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</si>
  <si>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</si>
  <si>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</si>
  <si>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</si>
  <si>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</si>
  <si>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</si>
  <si>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</si>
  <si>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</si>
  <si>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</si>
  <si>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</si>
  <si>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</si>
  <si>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</si>
  <si>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</si>
  <si>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</si>
  <si>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</si>
  <si>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</si>
  <si>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</si>
  <si>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</si>
  <si>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</si>
  <si>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</si>
  <si>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</si>
  <si>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</si>
  <si>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</si>
  <si>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</si>
  <si>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</si>
  <si>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</si>
  <si>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</si>
  <si>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</si>
  <si>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</si>
  <si>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</si>
  <si>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</si>
  <si>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</si>
  <si>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</si>
  <si>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</si>
  <si>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</si>
  <si>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</si>
  <si>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</si>
  <si>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</si>
  <si>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</si>
  <si>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</si>
  <si>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</si>
  <si>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</si>
  <si>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</si>
  <si>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</si>
  <si>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</si>
  <si>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</si>
  <si>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</si>
  <si>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</si>
  <si>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</si>
  <si>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</si>
  <si>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</si>
  <si>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</si>
  <si>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</si>
  <si>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</si>
  <si>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</si>
  <si>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</si>
  <si>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</si>
  <si>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</si>
  <si>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</si>
  <si>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</si>
  <si>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</si>
  <si>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</si>
  <si>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</si>
  <si>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</si>
  <si>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</si>
  <si>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</si>
  <si>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</si>
  <si>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</si>
  <si>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</si>
  <si>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</si>
  <si>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</si>
  <si>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</si>
  <si>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</si>
  <si>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</si>
  <si>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</si>
  <si>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</si>
  <si>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</si>
  <si>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</si>
  <si>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</si>
  <si>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</si>
  <si>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</si>
  <si>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</si>
  <si>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</si>
  <si>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</si>
  <si>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</si>
  <si>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</si>
  <si>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</si>
  <si>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</si>
  <si>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</si>
  <si>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</si>
  <si>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</si>
  <si>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</si>
  <si>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</si>
  <si>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</si>
  <si>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</si>
  <si>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</si>
  <si>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</si>
  <si>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</si>
  <si>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</si>
  <si>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</si>
  <si>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</si>
  <si>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</si>
  <si>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</si>
  <si>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</si>
  <si>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</si>
  <si>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</si>
  <si>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</si>
  <si>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</si>
  <si>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</si>
  <si>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</si>
  <si>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</si>
  <si>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</si>
  <si>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</si>
  <si>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</si>
  <si>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</si>
  <si>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</si>
  <si>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</si>
  <si>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</si>
  <si>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</si>
  <si>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</si>
  <si>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</si>
  <si>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</si>
  <si>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</si>
  <si>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</si>
  <si>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</si>
  <si>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</si>
  <si>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</si>
  <si>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</si>
  <si>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</si>
  <si>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</si>
  <si>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</si>
  <si>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</si>
  <si>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</si>
  <si>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</si>
  <si>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</si>
  <si>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</si>
  <si>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</si>
  <si>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</si>
  <si>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</si>
  <si>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</si>
  <si>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</si>
  <si>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</si>
  <si>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</si>
  <si>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</si>
  <si>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</si>
  <si>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</si>
  <si>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</si>
  <si>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</si>
  <si>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</si>
  <si>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</si>
  <si>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</si>
  <si>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</si>
  <si>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</si>
  <si>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</si>
  <si>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</si>
  <si>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</si>
  <si>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</si>
  <si>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</si>
  <si>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</si>
  <si>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</si>
  <si>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</si>
  <si>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</si>
  <si>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</si>
  <si>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</si>
  <si>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</si>
  <si>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</si>
  <si>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</si>
  <si>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</si>
  <si>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</si>
  <si>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</si>
  <si>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</si>
  <si>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</si>
  <si>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</si>
  <si>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</si>
  <si>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</si>
  <si>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</si>
  <si>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</si>
  <si>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</si>
  <si>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</si>
  <si>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</si>
  <si>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</si>
  <si>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</si>
  <si>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</si>
  <si>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</si>
  <si>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</si>
  <si>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</si>
  <si>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</si>
  <si>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</si>
  <si>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</si>
  <si>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</si>
  <si>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</si>
  <si>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</si>
  <si>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</si>
  <si>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</si>
  <si>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</si>
  <si>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</si>
  <si>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</si>
  <si>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</si>
  <si>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</si>
  <si>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</si>
  <si>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</si>
  <si>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</si>
  <si>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</si>
  <si>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</si>
  <si>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</si>
  <si>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</si>
  <si>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</si>
  <si>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</si>
  <si>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</si>
  <si>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</si>
  <si>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</si>
  <si>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</si>
  <si>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</si>
  <si>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</si>
  <si>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</si>
  <si>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</si>
  <si>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</si>
  <si>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</si>
  <si>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</si>
  <si>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</si>
  <si>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</si>
  <si>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</si>
  <si>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</si>
  <si>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</si>
  <si>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</si>
  <si>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</si>
  <si>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</si>
  <si>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</si>
  <si>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</si>
  <si>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</si>
  <si>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</si>
  <si>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</si>
  <si>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</si>
  <si>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</si>
  <si>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</si>
  <si>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</si>
  <si>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</si>
  <si>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</si>
  <si>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</si>
  <si>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</si>
  <si>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</si>
  <si>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</si>
  <si>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</si>
  <si>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</si>
  <si>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</si>
  <si>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</si>
  <si>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</si>
  <si>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</si>
  <si>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</si>
  <si>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</si>
  <si>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</si>
  <si>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</si>
  <si>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</si>
  <si>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</si>
  <si>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</si>
  <si>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</si>
  <si>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</si>
  <si>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</si>
  <si>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</si>
  <si>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</si>
  <si>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</si>
  <si>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</si>
  <si>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</si>
  <si>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</si>
  <si>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</si>
  <si>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</si>
  <si>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</si>
  <si>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</si>
  <si>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</si>
  <si>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</si>
  <si>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</si>
  <si>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</si>
  <si>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</si>
  <si>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</si>
  <si>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</si>
  <si>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</si>
  <si>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</si>
  <si>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</si>
  <si>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</si>
  <si>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</si>
  <si>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</si>
  <si>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</si>
  <si>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</si>
  <si>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</si>
  <si>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</si>
  <si>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</si>
  <si>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</si>
  <si>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</si>
  <si>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</si>
  <si>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</si>
  <si>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</si>
  <si>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</si>
  <si>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</si>
  <si>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</si>
  <si>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</si>
  <si>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</si>
  <si>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</si>
  <si>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</si>
  <si>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</si>
  <si>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</si>
  <si>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</si>
  <si>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</si>
  <si>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</si>
  <si>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</si>
  <si>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</si>
  <si>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</si>
  <si>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</si>
  <si>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</si>
  <si>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</si>
  <si>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</si>
  <si>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</si>
  <si>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</si>
  <si>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</si>
  <si>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</si>
  <si>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</si>
  <si>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</si>
  <si>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</si>
  <si>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</si>
  <si>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</si>
  <si>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</si>
  <si>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</si>
  <si>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</si>
  <si>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</si>
  <si>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</si>
  <si>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</si>
  <si>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</si>
  <si>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</si>
  <si>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</si>
  <si>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</si>
  <si>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</si>
  <si>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</si>
  <si>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</si>
  <si>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</si>
  <si>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</si>
  <si>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</si>
  <si>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</si>
  <si>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</si>
  <si>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</si>
  <si>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</si>
  <si>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</si>
  <si>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</si>
  <si>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</si>
  <si>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</si>
  <si>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</si>
  <si>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</si>
  <si>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</si>
  <si>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</si>
  <si>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</si>
  <si>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</si>
  <si>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</si>
  <si>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</si>
  <si>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</si>
  <si>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</si>
  <si>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</si>
  <si>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</si>
  <si>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</si>
  <si>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</si>
  <si>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</si>
  <si>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</si>
  <si>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</si>
  <si>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</si>
  <si>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</si>
  <si>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</si>
  <si>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</si>
  <si>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</si>
  <si>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</si>
  <si>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</si>
  <si>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</si>
  <si>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</si>
  <si>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</si>
  <si>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</si>
  <si>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</si>
  <si>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</si>
  <si>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</si>
  <si>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</si>
  <si>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</si>
  <si>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</si>
  <si>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</si>
  <si>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</si>
  <si>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</si>
  <si>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</si>
  <si>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</si>
  <si>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</si>
  <si>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</si>
  <si>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</si>
  <si>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</si>
  <si>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</si>
  <si>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</si>
  <si>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</si>
  <si>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</si>
  <si>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</si>
  <si>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</si>
  <si>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</si>
  <si>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</si>
  <si>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</si>
  <si>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</si>
  <si>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</si>
  <si>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</si>
  <si>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</si>
  <si>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</si>
  <si>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</si>
  <si>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</si>
  <si>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</si>
  <si>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</si>
  <si>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</si>
  <si>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</si>
  <si>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</si>
  <si>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</si>
  <si>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</si>
  <si>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</si>
  <si>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</si>
  <si>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</si>
  <si>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</si>
  <si>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</si>
  <si>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</si>
  <si>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</si>
  <si>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</si>
  <si>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</si>
  <si>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</si>
  <si>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</si>
  <si>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</si>
  <si>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</si>
  <si>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</si>
  <si>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</si>
  <si>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</si>
  <si>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</si>
  <si>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</si>
  <si>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</si>
  <si>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</si>
  <si>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</si>
  <si>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</si>
  <si>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</si>
  <si>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</si>
  <si>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</si>
  <si>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</si>
  <si>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</si>
  <si>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</si>
  <si>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</si>
  <si>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</si>
  <si>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</si>
  <si>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</si>
  <si>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</si>
  <si>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</si>
  <si>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</si>
  <si>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</si>
  <si>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</si>
  <si>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</si>
  <si>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</si>
  <si>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</si>
  <si>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</si>
  <si>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</si>
  <si>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</si>
  <si>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</si>
  <si>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</si>
  <si>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</si>
  <si>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</si>
  <si>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</si>
  <si>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</si>
  <si>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</si>
  <si>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</si>
  <si>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</si>
  <si>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</si>
  <si>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</si>
  <si>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</si>
  <si>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</si>
  <si>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</si>
  <si>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</si>
  <si>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</si>
  <si>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</si>
  <si>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</si>
  <si>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</si>
  <si>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</si>
  <si>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</si>
  <si>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</si>
  <si>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</si>
  <si>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</si>
  <si>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</si>
  <si>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</si>
  <si>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</si>
  <si>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</si>
  <si>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</si>
  <si>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</si>
  <si>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</si>
  <si>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</si>
  <si>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</si>
  <si>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</si>
  <si>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</si>
  <si>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</si>
  <si>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</si>
  <si>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</si>
  <si>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</si>
  <si>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</si>
  <si>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</si>
  <si>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</si>
  <si>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</si>
  <si>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</si>
  <si>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</si>
  <si>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</si>
  <si>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</si>
  <si>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</si>
  <si>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</si>
  <si>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</si>
  <si>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</si>
  <si>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</si>
  <si>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</si>
  <si>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</si>
  <si>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</si>
  <si>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</si>
  <si>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</si>
  <si>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</si>
  <si>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</si>
  <si>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</si>
  <si>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</si>
  <si>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</si>
  <si>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</si>
  <si>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</si>
  <si>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</si>
  <si>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</si>
  <si>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</si>
  <si>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</si>
  <si>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</si>
  <si>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</si>
  <si>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</si>
  <si>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</si>
  <si>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</si>
  <si>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</si>
  <si>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</si>
  <si>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</si>
  <si>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</si>
  <si>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</si>
  <si>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</si>
  <si>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</si>
  <si>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</si>
  <si>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</si>
  <si>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</si>
  <si>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</si>
  <si>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</si>
  <si>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</si>
  <si>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</si>
  <si>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</si>
  <si>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</si>
  <si>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</si>
  <si>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</si>
  <si>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</si>
  <si>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</si>
  <si>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</si>
  <si>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</si>
  <si>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</si>
  <si>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</si>
  <si>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</si>
  <si>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</si>
  <si>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</si>
  <si>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</si>
  <si>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</si>
  <si>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</si>
  <si>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</si>
  <si>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</si>
  <si>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</si>
  <si>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</si>
  <si>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</si>
  <si>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</si>
  <si>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</si>
  <si>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</si>
  <si>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</si>
  <si>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</si>
  <si>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</si>
  <si>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</si>
  <si>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</si>
  <si>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</si>
  <si>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</si>
  <si>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</si>
  <si>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</si>
  <si>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</si>
  <si>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</si>
  <si>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</si>
  <si>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</si>
  <si>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</si>
  <si>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</si>
  <si>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</si>
  <si>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</si>
  <si>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</si>
  <si>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</si>
  <si>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</si>
  <si>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</si>
  <si>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</si>
  <si>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</si>
  <si>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</si>
  <si>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</si>
  <si>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</si>
  <si>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</si>
  <si>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</si>
  <si>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</si>
  <si>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</si>
  <si>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</si>
  <si>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</si>
  <si>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</si>
  <si>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</si>
  <si>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</si>
  <si>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</si>
  <si>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</si>
  <si>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</si>
  <si>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</si>
  <si>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</si>
  <si>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</si>
  <si>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</si>
  <si>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</si>
  <si>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</si>
  <si>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</si>
  <si>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</si>
  <si>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</si>
  <si>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</si>
  <si>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</si>
  <si>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</si>
  <si>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</si>
  <si>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</si>
  <si>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</si>
  <si>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</si>
  <si>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</si>
  <si>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</si>
  <si>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</si>
  <si>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</si>
  <si>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</si>
  <si>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</si>
  <si>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</si>
  <si>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</si>
  <si>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</si>
  <si>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</si>
  <si>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</si>
  <si>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</si>
  <si>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</si>
  <si>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</si>
  <si>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</si>
  <si>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</si>
  <si>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</si>
  <si>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</si>
  <si>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</si>
  <si>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</si>
  <si>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</si>
  <si>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</si>
  <si>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</si>
  <si>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</si>
  <si>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</si>
  <si>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</si>
  <si>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</si>
  <si>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</si>
  <si>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</si>
  <si>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</si>
  <si>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</si>
  <si>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</si>
  <si>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</si>
  <si>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</si>
  <si>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</si>
  <si>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</si>
  <si>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</si>
  <si>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</si>
  <si>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</si>
  <si>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</si>
  <si>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</si>
  <si>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</si>
  <si>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</si>
  <si>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</si>
  <si>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</si>
  <si>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</si>
  <si>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</si>
  <si>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</si>
  <si>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</si>
  <si>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</si>
  <si>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</si>
  <si>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</si>
  <si>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</si>
  <si>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</si>
  <si>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</si>
  <si>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</si>
  <si>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</si>
  <si>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</si>
  <si>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</si>
  <si>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</si>
  <si>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</si>
  <si>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</si>
  <si>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</si>
  <si>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</si>
  <si>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</si>
  <si>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</si>
  <si>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</si>
  <si>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</si>
  <si>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</si>
  <si>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</si>
  <si>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</si>
  <si>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</si>
  <si>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</si>
  <si>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</si>
  <si>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</si>
  <si>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</si>
  <si>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</si>
  <si>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</si>
  <si>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</si>
  <si>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</si>
  <si>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</si>
  <si>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</si>
  <si>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</si>
  <si>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</si>
  <si>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</si>
  <si>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</si>
  <si>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</si>
  <si>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</si>
  <si>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</si>
  <si>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</si>
  <si>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</si>
  <si>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</si>
  <si>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</si>
  <si>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</si>
  <si>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</si>
  <si>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</si>
  <si>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</si>
  <si>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</si>
  <si>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</si>
  <si>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</si>
  <si>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</si>
  <si>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</si>
  <si>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</si>
  <si>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</si>
  <si>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</si>
  <si>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</si>
  <si>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</si>
  <si>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</si>
  <si>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</si>
  <si>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</si>
  <si>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</si>
  <si>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</si>
  <si>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</si>
  <si>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</si>
  <si>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</si>
  <si>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</si>
  <si>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</si>
  <si>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</si>
  <si>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</si>
  <si>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</si>
  <si>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</si>
  <si>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</si>
  <si>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</si>
  <si>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</si>
  <si>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</si>
  <si>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</si>
  <si>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</si>
  <si>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</si>
  <si>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</si>
  <si>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</si>
  <si>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</si>
  <si>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</si>
  <si>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</si>
  <si>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</si>
  <si>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</si>
  <si>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</si>
  <si>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</si>
  <si>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</si>
  <si>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</si>
  <si>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</si>
  <si>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</si>
  <si>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</si>
  <si>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</si>
  <si>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</si>
  <si>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</si>
  <si>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</si>
  <si>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</si>
  <si>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</si>
  <si>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</si>
  <si>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</si>
  <si>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</si>
  <si>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</si>
  <si>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</si>
  <si>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</si>
  <si>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</si>
  <si>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</si>
  <si>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</si>
  <si>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</si>
  <si>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</si>
  <si>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</si>
  <si>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</si>
  <si>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</si>
  <si>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</si>
  <si>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</si>
  <si>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</si>
  <si>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</si>
  <si>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</si>
  <si>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</si>
  <si>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</si>
  <si>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</si>
  <si>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</si>
  <si>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</si>
  <si>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</si>
  <si>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</si>
  <si>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</si>
  <si>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</si>
  <si>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</si>
  <si>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</si>
  <si>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</si>
  <si>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</si>
  <si>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</si>
  <si>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</si>
  <si>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</si>
  <si>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</si>
  <si>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</si>
  <si>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</si>
  <si>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</si>
  <si>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</si>
  <si>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</si>
  <si>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</si>
  <si>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</si>
  <si>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</si>
  <si>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</si>
  <si>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</si>
  <si>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</si>
  <si>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</si>
  <si>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</si>
  <si>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</si>
  <si>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</si>
  <si>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</si>
  <si>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</si>
  <si>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</si>
  <si>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</si>
  <si>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</si>
  <si>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</si>
  <si>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</si>
  <si>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</si>
  <si>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</si>
  <si>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</si>
  <si>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</si>
  <si>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</si>
  <si>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</si>
  <si>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</si>
  <si>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</si>
  <si>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</si>
  <si>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</si>
  <si>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</si>
  <si>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</si>
  <si>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</si>
  <si>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</si>
  <si>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</si>
  <si>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</si>
  <si>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</si>
  <si>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</si>
  <si>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</si>
  <si>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</si>
  <si>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</si>
  <si>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</si>
  <si>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</si>
  <si>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</si>
  <si>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</si>
  <si>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</si>
  <si>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</si>
  <si>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</si>
  <si>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</si>
  <si>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</si>
  <si>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</si>
  <si>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</si>
  <si>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</si>
  <si>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</si>
  <si>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</si>
  <si>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</si>
  <si>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</si>
  <si>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</si>
  <si>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</si>
  <si>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</si>
  <si>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</si>
  <si>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</si>
  <si>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</si>
  <si>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</si>
  <si>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</si>
  <si>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</si>
  <si>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</si>
  <si>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</si>
  <si>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</si>
  <si>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</si>
  <si>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</si>
  <si>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</si>
  <si>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</si>
  <si>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</si>
  <si>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</si>
  <si>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</si>
  <si>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</si>
  <si>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</si>
  <si>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</si>
  <si>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</si>
  <si>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</si>
  <si>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</si>
  <si>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</si>
  <si>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</si>
  <si>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</si>
  <si>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</si>
  <si>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</si>
  <si>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</si>
  <si>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</si>
  <si>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</si>
  <si>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</si>
  <si>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</si>
  <si>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</si>
  <si>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</si>
  <si>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</si>
  <si>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</si>
  <si>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</si>
  <si>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</si>
  <si>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</si>
  <si>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</si>
  <si>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</si>
  <si>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</si>
  <si>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</si>
  <si>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</si>
  <si>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</si>
  <si>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</si>
  <si>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</si>
  <si>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</si>
  <si>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</si>
  <si>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</si>
  <si>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</si>
  <si>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</si>
  <si>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</si>
  <si>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</si>
  <si>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</si>
  <si>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</si>
  <si>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</si>
  <si>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</si>
  <si>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</si>
  <si>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</si>
  <si>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</si>
  <si>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</si>
  <si>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</si>
  <si>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</si>
  <si>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</si>
  <si>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</si>
  <si>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</si>
  <si>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</si>
  <si>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</si>
  <si>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</si>
  <si>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</si>
  <si>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</si>
  <si>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</si>
  <si>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</si>
  <si>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</si>
  <si>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</si>
  <si>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</si>
  <si>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</si>
  <si>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</si>
  <si>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</si>
  <si>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</si>
  <si>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</si>
  <si>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</si>
  <si>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</si>
  <si>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</si>
  <si>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</si>
  <si>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</si>
  <si>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</si>
  <si>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</si>
  <si>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</si>
  <si>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</si>
  <si>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</si>
  <si>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</si>
  <si>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</si>
  <si>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</si>
  <si>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</si>
  <si>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</si>
  <si>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</si>
  <si>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</si>
  <si>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</si>
  <si>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</si>
  <si>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</si>
  <si>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</si>
  <si>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</si>
  <si>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</si>
  <si>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</si>
  <si>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</si>
  <si>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</si>
  <si>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</si>
  <si>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</si>
  <si>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</si>
  <si>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</si>
  <si>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</si>
  <si>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</si>
  <si>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</si>
  <si>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</si>
  <si>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</si>
  <si>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</si>
  <si>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</si>
  <si>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</si>
  <si>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</si>
  <si>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</si>
  <si>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</si>
  <si>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</si>
  <si>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</si>
  <si>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</si>
  <si>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</si>
  <si>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</si>
  <si>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</si>
  <si>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</si>
  <si>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</si>
  <si>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</si>
  <si>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</si>
  <si>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</si>
  <si>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</si>
  <si>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</si>
  <si>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</si>
  <si>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</si>
  <si>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</si>
  <si>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</si>
  <si>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</si>
  <si>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</si>
  <si>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</si>
  <si>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</si>
  <si>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</si>
  <si>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</si>
  <si>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</si>
  <si>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</si>
  <si>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</si>
  <si>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</si>
  <si>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</si>
  <si>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</si>
  <si>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</si>
  <si>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</si>
  <si>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</si>
  <si>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</si>
  <si>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</si>
  <si>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</si>
  <si>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</si>
  <si>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</si>
  <si>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</si>
  <si>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</si>
  <si>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</si>
  <si>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</si>
  <si>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</si>
  <si>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</si>
  <si>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</si>
  <si>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</si>
  <si>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</si>
  <si>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</si>
  <si>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</si>
  <si>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</si>
  <si>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</si>
  <si>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</si>
  <si>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</si>
  <si>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</si>
  <si>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</si>
  <si>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</si>
  <si>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</si>
  <si>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</si>
  <si>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</si>
  <si>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</si>
  <si>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</si>
  <si>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</si>
  <si>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</si>
  <si>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</si>
  <si>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</si>
  <si>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</si>
  <si>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</si>
  <si>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</si>
  <si>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</si>
  <si>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</si>
  <si>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</si>
  <si>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</si>
  <si>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</si>
  <si>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</si>
  <si>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</si>
  <si>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</si>
  <si>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</si>
  <si>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</si>
  <si>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</si>
  <si>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</si>
  <si>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</si>
  <si>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</si>
  <si>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</si>
  <si>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</si>
  <si>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</si>
  <si>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</si>
  <si>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</si>
  <si>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</si>
  <si>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</si>
  <si>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</si>
  <si>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</si>
  <si>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</si>
  <si>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</si>
  <si>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</si>
  <si>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</si>
  <si>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</si>
  <si>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</si>
  <si>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</si>
  <si>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</si>
  <si>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</si>
  <si>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</si>
  <si>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</si>
  <si>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</si>
  <si>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</si>
  <si>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</si>
  <si>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</si>
  <si>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</si>
  <si>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</si>
  <si>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</si>
  <si>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</si>
  <si>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</si>
  <si>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</si>
  <si>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</si>
  <si>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</si>
  <si>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</si>
  <si>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</si>
  <si>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</si>
  <si>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</si>
  <si>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</si>
  <si>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</si>
  <si>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</si>
  <si>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</si>
  <si>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</si>
  <si>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</si>
  <si>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</si>
  <si>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</si>
  <si>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</si>
  <si>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</si>
  <si>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</si>
  <si>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</si>
  <si>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</si>
  <si>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</si>
  <si>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</si>
  <si>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</si>
  <si>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</si>
  <si>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</si>
  <si>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</si>
  <si>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</si>
  <si>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</si>
  <si>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</si>
  <si>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</si>
  <si>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</si>
  <si>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</si>
  <si>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</si>
  <si>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</si>
  <si>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</si>
  <si>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</si>
  <si>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</si>
  <si>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</si>
  <si>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</si>
  <si>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</si>
  <si>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</si>
  <si>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</si>
  <si>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</si>
  <si>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</si>
  <si>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</si>
  <si>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</si>
  <si>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</si>
  <si>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</si>
  <si>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</si>
  <si>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</si>
  <si>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</si>
  <si>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</si>
  <si>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</si>
  <si>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</si>
  <si>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</si>
  <si>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</si>
  <si>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</si>
  <si>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</si>
  <si>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</si>
  <si>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</si>
  <si>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</si>
  <si>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</si>
  <si>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</si>
  <si>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</si>
  <si>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</si>
  <si>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</si>
  <si>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</si>
  <si>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</si>
  <si>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</si>
  <si>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</si>
  <si>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</si>
  <si>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</si>
  <si>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</si>
  <si>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</si>
  <si>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</si>
  <si>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</si>
  <si>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</si>
  <si>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</si>
  <si>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</si>
  <si>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</si>
  <si>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</si>
  <si>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</si>
  <si>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</si>
  <si>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</si>
  <si>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</si>
  <si>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</si>
  <si>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</si>
  <si>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</si>
  <si>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</si>
  <si>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</si>
  <si>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</si>
  <si>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</si>
  <si>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</si>
  <si>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</si>
  <si>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</si>
  <si>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</si>
  <si>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</si>
  <si>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</si>
  <si>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</si>
  <si>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</si>
  <si>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</si>
  <si>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</si>
  <si>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</si>
  <si>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</si>
  <si>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</si>
  <si>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</si>
  <si>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</si>
  <si>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</si>
  <si>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</si>
  <si>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</si>
  <si>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</si>
  <si>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</si>
  <si>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</si>
  <si>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</si>
  <si>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</si>
  <si>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</si>
  <si>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</si>
  <si>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</si>
  <si>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</si>
  <si>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</si>
  <si>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</si>
  <si>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</si>
  <si>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</si>
  <si>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</si>
  <si>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</si>
  <si>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</si>
  <si>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</si>
  <si>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</si>
  <si>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</si>
  <si>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</si>
  <si>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</si>
  <si>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</si>
  <si>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</si>
  <si>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</si>
  <si>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</si>
  <si>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</si>
  <si>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</si>
  <si>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</si>
  <si>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</si>
  <si>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</si>
  <si>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</si>
  <si>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</si>
  <si>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</si>
  <si>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</si>
  <si>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</si>
  <si>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</si>
  <si>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</si>
  <si>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</si>
  <si>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</si>
  <si>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</si>
  <si>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</si>
  <si>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</si>
  <si>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</si>
  <si>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</si>
  <si>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</si>
  <si>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</si>
  <si>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</si>
  <si>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</si>
  <si>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</si>
  <si>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</si>
  <si>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</si>
  <si>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</si>
  <si>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</si>
  <si>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</si>
  <si>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</si>
  <si>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</si>
  <si>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</si>
  <si>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</si>
  <si>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</si>
  <si>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</si>
  <si>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</si>
  <si>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</si>
  <si>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</si>
  <si>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</si>
  <si>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</si>
  <si>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</si>
  <si>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</si>
  <si>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</si>
  <si>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</si>
  <si>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</si>
  <si>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</si>
  <si>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</si>
  <si>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</si>
  <si>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</si>
  <si>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</si>
  <si>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</si>
  <si>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</si>
  <si>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</si>
  <si>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</si>
  <si>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</si>
  <si>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</si>
  <si>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</si>
  <si>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</si>
  <si>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</si>
  <si>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</si>
  <si>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</si>
  <si>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</si>
  <si>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</si>
  <si>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</si>
  <si>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</si>
  <si>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</si>
  <si>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</si>
  <si>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</si>
  <si>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</si>
  <si>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</si>
  <si>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</si>
  <si>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</si>
  <si>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</si>
  <si>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</si>
  <si>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</si>
  <si>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</si>
  <si>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</si>
  <si>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</si>
  <si>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</si>
  <si>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</si>
  <si>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</si>
  <si>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</si>
  <si>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</si>
  <si>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</si>
  <si>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</si>
  <si>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</si>
  <si>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</si>
  <si>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</si>
  <si>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</si>
  <si>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</si>
  <si>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</si>
  <si>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</si>
  <si>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</si>
  <si>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</si>
  <si>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</si>
  <si>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</si>
  <si>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</si>
  <si>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</si>
  <si>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</si>
  <si>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</si>
  <si>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</si>
  <si>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</si>
  <si>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</si>
  <si>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</si>
  <si>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</si>
  <si>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</si>
  <si>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</si>
  <si>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</si>
  <si>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</si>
  <si>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</si>
  <si>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</si>
  <si>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</si>
  <si>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</si>
  <si>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</si>
  <si>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</si>
  <si>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</si>
  <si>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</si>
  <si>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</si>
  <si>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</si>
  <si>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</si>
  <si>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</si>
  <si>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</si>
  <si>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</si>
  <si>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</si>
  <si>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</si>
  <si>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</si>
  <si>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</si>
  <si>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</si>
  <si>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</si>
  <si>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</si>
  <si>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</si>
  <si>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</si>
  <si>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</si>
  <si>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</si>
  <si>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</si>
  <si>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</si>
  <si>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</si>
  <si>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</si>
  <si>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</si>
  <si>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</si>
  <si>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</si>
  <si>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</si>
  <si>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</si>
  <si>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</si>
  <si>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</si>
  <si>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</si>
  <si>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</si>
  <si>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</si>
  <si>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</si>
  <si>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</si>
  <si>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</si>
  <si>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</si>
  <si>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</si>
  <si>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</si>
  <si>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</si>
  <si>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</si>
  <si>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</si>
  <si>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</si>
  <si>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</si>
  <si>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</si>
  <si>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</si>
  <si>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</si>
  <si>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</si>
  <si>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</si>
  <si>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</si>
  <si>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</si>
  <si>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</si>
  <si>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</si>
  <si>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</si>
  <si>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</si>
  <si>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</si>
  <si>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</si>
  <si>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</si>
  <si>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</si>
  <si>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</si>
  <si>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</si>
  <si>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</si>
  <si>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</si>
  <si>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</si>
  <si>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</si>
  <si>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</si>
  <si>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</si>
  <si>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</si>
  <si>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</si>
  <si>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</si>
  <si>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</si>
  <si>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</si>
  <si>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</si>
  <si>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</si>
  <si>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</si>
  <si>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</si>
  <si>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</si>
  <si>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</si>
  <si>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</si>
  <si>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</si>
  <si>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</si>
  <si>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</si>
  <si>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</si>
  <si>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</si>
  <si>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</si>
  <si>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</si>
  <si>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</si>
  <si>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</si>
  <si>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</si>
  <si>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</si>
  <si>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</si>
  <si>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</si>
  <si>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</si>
  <si>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</si>
  <si>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</si>
  <si>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</si>
  <si>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</si>
  <si>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</si>
  <si>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</si>
  <si>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</si>
  <si>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</si>
  <si>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</si>
  <si>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</si>
  <si>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</si>
  <si>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</si>
  <si>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</si>
  <si>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</si>
  <si>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</si>
  <si>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</si>
  <si>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</si>
  <si>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</si>
  <si>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</si>
  <si>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</si>
  <si>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</si>
  <si>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</si>
  <si>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</si>
  <si>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</si>
  <si>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</si>
  <si>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</si>
  <si>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</si>
  <si>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</si>
  <si>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</si>
  <si>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</si>
  <si>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</si>
  <si>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</si>
  <si>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</si>
  <si>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</si>
  <si>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</si>
  <si>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</si>
  <si>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</si>
  <si>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</si>
  <si>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</si>
  <si>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</si>
  <si>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</si>
  <si>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</si>
  <si>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</si>
  <si>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</si>
  <si>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</si>
  <si>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</si>
  <si>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</si>
  <si>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</si>
  <si>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</si>
  <si>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</si>
  <si>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</si>
  <si>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</si>
  <si>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</si>
  <si>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</si>
  <si>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</si>
  <si>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</si>
  <si>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</si>
  <si>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</si>
  <si>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</si>
  <si>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</si>
  <si>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</si>
  <si>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</si>
  <si>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</si>
  <si>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</si>
  <si>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</si>
  <si>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</si>
  <si>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</si>
  <si>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</si>
  <si>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</si>
  <si>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</si>
  <si>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</si>
  <si>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</si>
  <si>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</si>
  <si>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</si>
  <si>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</si>
  <si>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</si>
  <si>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</si>
  <si>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</si>
  <si>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</si>
  <si>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</si>
  <si>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</si>
  <si>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</si>
  <si>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</si>
  <si>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</si>
  <si>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</si>
  <si>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</si>
  <si>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</si>
  <si>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</si>
  <si>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</si>
  <si>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</si>
  <si>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</si>
  <si>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</si>
  <si>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</si>
  <si>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</si>
  <si>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</si>
  <si>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</si>
  <si>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</si>
  <si>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</si>
  <si>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</si>
  <si>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</si>
  <si>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</si>
  <si>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</si>
  <si>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</si>
  <si>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</si>
  <si>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</si>
  <si>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</si>
  <si>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</si>
  <si>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</si>
  <si>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</si>
  <si>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</si>
  <si>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</si>
  <si>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</si>
  <si>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</si>
  <si>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</si>
  <si>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</si>
  <si>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</si>
  <si>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</si>
  <si>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</si>
  <si>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</si>
  <si>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</si>
  <si>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</si>
  <si>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</si>
  <si>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</si>
  <si>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</si>
  <si>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</si>
  <si>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</si>
  <si>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</si>
  <si>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</si>
  <si>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</si>
  <si>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</si>
  <si>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</si>
  <si>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</si>
  <si>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</si>
  <si>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</si>
  <si>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</si>
  <si>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</si>
  <si>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</si>
  <si>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</si>
  <si>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</si>
  <si>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</si>
  <si>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</si>
  <si>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</si>
  <si>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</si>
  <si>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</si>
  <si>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</si>
  <si>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</si>
  <si>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</si>
  <si>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</si>
  <si>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</si>
  <si>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</si>
  <si>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</si>
  <si>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</si>
  <si>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</si>
  <si>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</si>
  <si>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</si>
  <si>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</si>
  <si>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</si>
  <si>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</si>
  <si>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</si>
  <si>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</si>
  <si>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</si>
  <si>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</si>
  <si>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</si>
  <si>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</si>
  <si>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</si>
  <si>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</si>
  <si>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</si>
  <si>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</si>
  <si>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</si>
  <si>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</si>
  <si>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</si>
  <si>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</si>
  <si>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</si>
  <si>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</si>
  <si>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</si>
  <si>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</si>
  <si>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</si>
  <si>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</si>
  <si>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</si>
  <si>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</si>
  <si>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</si>
  <si>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</si>
  <si>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</si>
  <si>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</si>
  <si>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</si>
  <si>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</si>
  <si>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</si>
  <si>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</si>
  <si>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</si>
  <si>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</si>
  <si>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</si>
  <si>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</si>
  <si>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</si>
  <si>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</si>
  <si>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</si>
  <si>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</si>
  <si>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</si>
  <si>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</si>
  <si>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</si>
  <si>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</si>
  <si>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</si>
  <si>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</si>
  <si>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</si>
  <si>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</si>
  <si>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</si>
  <si>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</si>
  <si>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</si>
  <si>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</si>
  <si>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</si>
  <si>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</si>
  <si>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</si>
  <si>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</si>
  <si>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</si>
  <si>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</si>
  <si>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</si>
  <si>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</si>
  <si>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</si>
  <si>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</si>
  <si>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</si>
  <si>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</si>
  <si>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</si>
  <si>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</si>
  <si>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</si>
  <si>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</si>
  <si>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</si>
  <si>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</si>
  <si>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</si>
  <si>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</si>
  <si>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</si>
  <si>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</si>
  <si>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</si>
  <si>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</si>
  <si>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</si>
  <si>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</si>
  <si>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</si>
  <si>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</si>
  <si>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</si>
  <si>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</si>
  <si>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</si>
  <si>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</si>
  <si>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</si>
  <si>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</si>
  <si>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</si>
  <si>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</si>
  <si>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</si>
  <si>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</si>
  <si>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</si>
  <si>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</si>
  <si>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</si>
  <si>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</si>
  <si>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</si>
  <si>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</si>
  <si>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</si>
  <si>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</si>
  <si>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</si>
  <si>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</si>
  <si>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</si>
  <si>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</si>
  <si>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</si>
  <si>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</si>
  <si>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</si>
  <si>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</si>
  <si>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</si>
  <si>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</si>
  <si>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</si>
  <si>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</si>
  <si>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</si>
  <si>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</si>
  <si>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</si>
  <si>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</si>
  <si>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</si>
  <si>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</si>
  <si>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</si>
  <si>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</si>
  <si>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</si>
  <si>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</si>
  <si>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</si>
  <si>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</si>
  <si>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</si>
  <si>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</si>
  <si>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</si>
  <si>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</si>
  <si>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</si>
  <si>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</si>
  <si>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</si>
  <si>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</si>
  <si>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</si>
  <si>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</si>
  <si>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</si>
  <si>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</si>
  <si>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</si>
  <si>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</si>
  <si>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</si>
  <si>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</si>
  <si>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</si>
  <si>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</si>
  <si>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</si>
  <si>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</si>
  <si>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</si>
  <si>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</si>
  <si>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</si>
  <si>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</si>
  <si>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</si>
  <si>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</si>
  <si>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</si>
  <si>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</si>
  <si>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</si>
  <si>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</si>
  <si>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</si>
  <si>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</si>
  <si>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</si>
  <si>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</si>
  <si>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</si>
  <si>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</si>
  <si>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</si>
  <si>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</si>
  <si>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</si>
  <si>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</si>
  <si>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</si>
  <si>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</si>
  <si>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</si>
  <si>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</si>
  <si>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</si>
  <si>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</si>
  <si>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</si>
  <si>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</si>
  <si>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</si>
  <si>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</si>
  <si>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</si>
  <si>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</si>
  <si>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</si>
  <si>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</si>
  <si>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</si>
  <si>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</si>
  <si>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</si>
  <si>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</si>
  <si>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</si>
  <si>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</si>
  <si>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</si>
  <si>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</si>
  <si>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</si>
  <si>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</si>
  <si>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</si>
  <si>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</si>
  <si>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</si>
  <si>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</si>
  <si>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</si>
  <si>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</si>
  <si>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</si>
  <si>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</si>
  <si>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</si>
  <si>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</si>
  <si>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</si>
  <si>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</si>
  <si>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</si>
  <si>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</si>
  <si>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</si>
  <si>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</si>
  <si>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</si>
  <si>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</si>
  <si>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</si>
  <si>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</si>
  <si>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</si>
  <si>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</si>
  <si>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</si>
  <si>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</si>
  <si>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</si>
  <si>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</si>
  <si>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</si>
  <si>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</si>
  <si>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</si>
  <si>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</si>
  <si>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</si>
  <si>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</si>
  <si>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</si>
  <si>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</si>
  <si>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</si>
  <si>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</si>
  <si>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</si>
  <si>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</si>
  <si>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</si>
  <si>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</si>
  <si>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</si>
  <si>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</si>
  <si>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</si>
  <si>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</si>
  <si>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</si>
  <si>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</si>
  <si>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</si>
  <si>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</si>
  <si>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</si>
  <si>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</si>
  <si>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</si>
  <si>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</si>
  <si>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</si>
  <si>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</si>
  <si>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</si>
  <si>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</si>
  <si>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</si>
  <si>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</si>
  <si>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</si>
  <si>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</si>
  <si>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</si>
  <si>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</si>
  <si>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</si>
  <si>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</si>
  <si>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</si>
  <si>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</si>
  <si>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</si>
  <si>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</si>
  <si>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</si>
  <si>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</si>
  <si>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</si>
  <si>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</si>
  <si>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</si>
  <si>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</si>
  <si>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</si>
  <si>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</si>
  <si>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</si>
  <si>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</si>
  <si>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</si>
  <si>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</si>
  <si>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</si>
  <si>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</si>
  <si>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</si>
  <si>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</si>
  <si>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</si>
  <si>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</si>
  <si>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</si>
  <si>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</si>
  <si>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</si>
  <si>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</si>
  <si>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</si>
  <si>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</si>
  <si>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</si>
  <si>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</si>
  <si>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</si>
  <si>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</si>
  <si>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</si>
  <si>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</si>
  <si>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</si>
  <si>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</si>
  <si>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</si>
  <si>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</si>
  <si>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</si>
  <si>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</si>
  <si>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</si>
  <si>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</si>
  <si>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</si>
  <si>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</si>
  <si>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</si>
  <si>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</si>
  <si>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</si>
  <si>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</si>
  <si>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</si>
  <si>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</si>
  <si>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</si>
  <si>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</si>
  <si>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</si>
  <si>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</si>
  <si>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</si>
  <si>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</si>
  <si>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</si>
  <si>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</si>
  <si>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</si>
  <si>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</si>
  <si>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</si>
  <si>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</si>
  <si>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</si>
  <si>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</si>
  <si>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</si>
  <si>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</si>
  <si>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</si>
  <si>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</si>
  <si>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</si>
  <si>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</si>
  <si>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</si>
  <si>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</si>
  <si>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</si>
  <si>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</si>
  <si>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</si>
  <si>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</si>
  <si>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</si>
  <si>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</si>
  <si>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</si>
  <si>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</si>
  <si>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</si>
  <si>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</si>
  <si>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</si>
  <si>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</si>
  <si>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</si>
  <si>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</si>
  <si>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</si>
  <si>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</si>
  <si>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</si>
  <si>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</si>
  <si>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</si>
  <si>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</si>
  <si>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</si>
  <si>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</si>
  <si>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</si>
  <si>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</si>
  <si>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</si>
  <si>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</si>
  <si>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</si>
  <si>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</si>
  <si>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</si>
  <si>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</si>
  <si>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</si>
  <si>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</si>
  <si>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</si>
  <si>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</si>
  <si>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</si>
  <si>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</si>
  <si>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</si>
  <si>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</si>
  <si>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</si>
  <si>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</si>
  <si>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</si>
  <si>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</si>
  <si>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</si>
  <si>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</si>
  <si>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</si>
  <si>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</si>
  <si>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</si>
  <si>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</si>
  <si>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</si>
  <si>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</si>
  <si>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</si>
  <si>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</si>
  <si>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</si>
  <si>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</si>
  <si>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</si>
  <si>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</si>
  <si>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</si>
  <si>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</si>
  <si>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</si>
  <si>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</si>
  <si>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</si>
  <si>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</si>
  <si>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</si>
  <si>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</si>
  <si>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</si>
  <si>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</si>
  <si>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</si>
  <si>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</si>
  <si>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</si>
  <si>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</si>
  <si>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</si>
  <si>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</si>
  <si>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</si>
  <si>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</si>
  <si>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</si>
  <si>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</si>
  <si>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</si>
  <si>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</si>
  <si>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</si>
  <si>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</si>
  <si>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</si>
  <si>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</si>
  <si>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</si>
  <si>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</si>
  <si>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</si>
  <si>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</si>
  <si>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</si>
  <si>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</si>
  <si>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</si>
  <si>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</si>
  <si>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</si>
  <si>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</si>
  <si>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</si>
  <si>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</si>
  <si>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</si>
  <si>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</si>
  <si>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</si>
  <si>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</si>
  <si>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</si>
  <si>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</si>
  <si>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</si>
  <si>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</si>
  <si>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</si>
  <si>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</si>
  <si>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</si>
  <si>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</si>
  <si>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</si>
  <si>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</si>
  <si>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</si>
  <si>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</si>
  <si>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</si>
  <si>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</si>
  <si>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</si>
  <si>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</si>
  <si>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</si>
  <si>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</si>
  <si>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</si>
  <si>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</si>
  <si>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</si>
  <si>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</si>
  <si>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</si>
  <si>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</si>
  <si>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</si>
  <si>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</si>
  <si>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</si>
  <si>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</si>
  <si>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</si>
  <si>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</si>
  <si>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</si>
  <si>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</si>
  <si>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</si>
  <si>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</si>
  <si>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</si>
  <si>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</si>
  <si>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</si>
  <si>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</si>
  <si>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</si>
  <si>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</si>
  <si>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</si>
  <si>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</si>
  <si>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</si>
  <si>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</si>
  <si>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</si>
  <si>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</si>
  <si>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PCM-20251119-00000074</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</si>
  <si>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</si>
  <si>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</si>
  <si>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</si>
  <si>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</si>
  <si>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</si>
  <si>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</si>
  <si>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</si>
  <si>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</si>
  <si>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</si>
  <si>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</si>
  <si>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</si>
  <si>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</si>
  <si>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</si>
  <si>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</si>
  <si>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</si>
  <si>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</si>
  <si>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</si>
  <si>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</si>
  <si>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</si>
  <si>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</si>
  <si>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</si>
  <si>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</si>
  <si>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</si>
  <si>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</si>
  <si>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</si>
  <si>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</si>
  <si>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</si>
  <si>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</si>
  <si>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</si>
  <si>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</si>
  <si>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</si>
  <si>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</si>
  <si>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</si>
  <si>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</si>
  <si>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</si>
  <si>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</si>
  <si>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</si>
  <si>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</si>
  <si>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</si>
  <si>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</si>
  <si>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</si>
  <si>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</si>
  <si>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</si>
  <si>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</si>
  <si>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</si>
  <si>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</si>
  <si>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</si>
  <si>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</si>
  <si>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</si>
  <si>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</si>
  <si>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</si>
  <si>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</si>
  <si>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</si>
  <si>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</si>
  <si>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</si>
  <si>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</si>
  <si>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</si>
  <si>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</si>
  <si>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</si>
  <si>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</si>
  <si>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</si>
  <si>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</si>
  <si>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</si>
  <si>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</si>
  <si>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</si>
  <si>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</si>
  <si>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</si>
  <si>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</si>
  <si>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</si>
  <si>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</si>
  <si>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</si>
  <si>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</si>
  <si>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</si>
  <si>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</si>
  <si>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</si>
  <si>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</si>
  <si>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</si>
  <si>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</si>
  <si>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</si>
  <si>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</si>
  <si>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</si>
  <si>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</si>
  <si>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</si>
  <si>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</si>
  <si>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</si>
  <si>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</si>
  <si>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</si>
  <si>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</si>
  <si>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</si>
  <si>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</si>
  <si>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</si>
  <si>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</si>
  <si>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</si>
  <si>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</si>
  <si>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PCM-20251118-00002054</t>
  </si>
  <si>
    <t>Site located in side tunnel and power not available and not applicable to connect PG.</t>
  </si>
  <si>
    <t>PCM-20251119-00000076</t>
  </si>
  <si>
    <t>EM team moved need 45 min</t>
  </si>
  <si>
    <t>PCM-20251118-00002023</t>
  </si>
  <si>
    <t xml:space="preserve">ETA 60 MIN </t>
  </si>
  <si>
    <t>PCM-20251118-00002052</t>
  </si>
  <si>
    <t xml:space="preserve">Site located in deep desert &amp; dangerous area , under night access / team will check morning 			</t>
  </si>
  <si>
    <t>kms0035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</si>
</sst>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317.10825196759106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10758</v>
      </c>
      <c r="E3" s="130" t="s">
        <v>39021</v>
      </c>
      <c r="F3" s="127">
        <v>45980.048449074071</v>
      </c>
      <c r="G3" s="131">
        <f ca="1">IFERROR(NOW()-F3,"")</f>
        <v>8.2288194462307729E-3</v>
      </c>
      <c r="H3" s="127">
        <v>45980.04283564815</v>
      </c>
      <c r="I3" s="129" t="str">
        <f>IFERROR(VLOOKUP(D3,DB!A:F,6,0),"")</f>
        <v>SCECO</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45980.056677893517</v>
      </c>
      <c r="H4" s="127"/>
      <c r="I4" s="129" t="str">
        <f>IFERROR(VLOOKUP(D4,DB!A:F,6,0),"")</f>
        <v/>
      </c>
      <c r="J4" s="129" t="str">
        <f>IFERROR(VLOOKUP(D4,DB!A:G,7,0),"")</f>
        <v/>
      </c>
      <c r="K4" s="132"/>
      <c r="L4" s="133" t="str">
        <f>IFERROR(VLOOKUP(D4,DB!A:I,9,0),"")</f>
        <v/>
      </c>
    </row>
    <row r="5" spans="1:15" ht="15" customHeight="1">
      <c r="A5" s="128"/>
      <c r="B5" s="129" t="str">
        <f>IFERROR(VLOOKUP(D10,DB!A:K,11,0),"")</f>
        <v/>
      </c>
      <c r="C5" s="129"/>
      <c r="D5" s="129"/>
      <c r="E5" s="130"/>
      <c r="F5" s="127"/>
      <c r="G5" s="131">
        <f ca="1">IFERROR(NOW()-F5,"")</f>
        <v>45980.056677893517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45980.056677893517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45980.056677893517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45980.056677893517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45980.056677893517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45980.056677893517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45980.056677893517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45980.056677893517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45980.056677893517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45980.056677893517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45980.056677893517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45980.056677893517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45980.056677893517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45980.056677893517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45980.056677893517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45980.056677893517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45980.056677893517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45980.056677893517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45980.056677893517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45980.056677893517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45980.056677893517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45980.056677893517</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45980.056677893517</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45980.056677893517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45980.056677893517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45980.056677893517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45980.056677893517</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45980.056677893517</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45980.056677893517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45980.056677893517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45980.056677893517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45980.056677893517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45980.056677893517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45980.056677893517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45980.056677893517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45980.056677893517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45980.056677893517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45980.056677893517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45980.056677893517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45980.056677893517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45980.056677893517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45980.056677893517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45980.056677893517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45980.056677893517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45980.056677893517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45980.056677893517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45980.056677893517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45980.056677893517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45980.056677893517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45980.056677893517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45980.056677893517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45980.056677893517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45980.056677893517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45980.056677893517</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155.05683993055573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45980.056677893517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45980.056677893517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45980.056677893517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45980.056677893517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45980.056677893517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45980.056677893517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45980.056677893517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45980.056677893517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45980.056677893517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45980.056677893517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45980.056677893517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45980.056677893517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45980.056677893517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45980.056677893517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45980.056677893517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45980.056677893517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45980.056677893517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45980.056677893517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45980.056677893517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45980.056677893517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45980.056677893517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45980.056677893517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45980.056677893517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45980.056677893517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45980.056677893517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45980.056677893517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45980.056677893517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45980.056677893517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45980.056677893517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45980.056677893517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45980.056677893517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45980.056677893517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45980.056677893517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45980.056677893517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45980.056677893517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45980.056677893517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45980.056677893517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45980.056677893517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45980.056677893517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45980.056677893517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45980.056677893517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45980.056677893517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45980.056677893517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45980.056677893517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45980.056677893517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45980.056677893517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45980.056677893517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45980.056677893517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45980.056677893517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45980.056677893517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45980.056677893517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45980.056677893517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45980.056677893517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45980.056677893517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45980.056677893517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45980.056677893517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45980.056677893517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45980.056677893517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45980.056677893517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45980.056677893517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45980.056677893517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45980.056677893517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45980.056677893517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45980.056677893517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45980.056677893517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45980.056677893517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45980.056677893517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45980.056677893517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45980.056677893517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45980.056677893517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45980.056677893517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45980.056677893517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45980.056677893517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45980.056677893517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45980.056677893517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45980.056677893517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45980.056677893517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45980.056677893517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45980.056677893517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45980.056677893517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45980.056677893517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45980.056677893517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45980.056677893517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45980.056677893517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45980.056677893517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45980.056677893517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45980.056677893517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45980.056677893517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45980.056677893517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45980.056677893517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45980.056677893517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45980.056677893517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45980.056677893517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45980.056677893517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45980.056677893517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45980.056677893517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45980.056677893517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45980.056677893517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45980.056677893517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45980.056677893517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45980.056677893517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45980.056677893517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45980.056677893517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45980.056677893517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45980.056677893517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45980.056677893517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45980.056677893517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45980.056677893517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45980.056677893517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45980.056677893517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45980.056677893517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45980.056677893517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45980.056677893517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45980.056677893517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45980.056677893517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45980.056677893517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45980.056677893517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45980.056677893517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45980.056677893517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45980.056677893517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45980.056677893517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45980.056677893517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45980.056677893517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45980.056677893517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45980.056677893517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45980.056677893517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45980.056677893517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45980.056677893517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45980.056677893517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45980.056677893517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45980.056677893517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45980.056677893517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45980.056677893517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45980.056677893517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45980.056677893517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45980.056677893517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45980.056677893517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45980.056677893517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45980.056677893517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45980.056677893517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45980.056677893517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45980.056677893517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45980.056677893517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45980.056677893517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45980.056677893517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45980.056677893517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45980.056677893517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45980.056677893517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45980.056677893517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45980.056677893517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45980.056677893517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45980.056677893517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45980.056677893517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45980.056677893517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45980.056677893517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45980.056677893517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45980.056677893517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45980.056677893517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45980.056677893517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45980.056677893517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45980.056677893517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45980.056677893517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45980.056677893517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45980.056677893517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45980.056677893517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45980.056677893517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45980.056677893517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45980.056677893517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45980.056677893517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45980.056677893517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45980.056677893517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45980.056677893517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45980.056677893517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45980.056677893517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45980.056677893517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45980.056677893517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45980.056677893517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45980.056677893517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45980.056677893517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45980.056677893517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45980.056677893517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45980.056677893517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45980.056677893517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45980.056677893517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45980.056677893517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45980.056677893517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45980.056677893517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45980.056677893517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45980.056677893517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45980.056677893517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45980.056677893517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45980.056677893517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45980.056677893517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45980.056677893517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45980.056677893517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45980.056677893517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45980.056677893517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45980.056677893517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45980.056677893517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45980.056677893517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45980.056677893517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45980.056677893517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45980.056677893517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45980.056677893517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45980.056677893517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45980.056677893517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45980.056677893517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45980.056677893517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45980.056677893517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45980.056677893517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45980.056677893517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45980.056677893517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45980.056677893517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45980.056677893517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45980.056677893517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45980.056677893517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45980.056677893517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45980.056677893517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45980.056677893517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45980.056677893517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45980.056677893517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45980.056677893517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45980.056677893517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45980.056677893517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45980.056677893517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45980.056677893517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45980.056677893517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45980.056677893517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45980.056677893517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45980.056677893517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45980.056677893517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45980.056677893517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45980.056677893517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45980.056677893517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45980.056677893517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45980.056677893517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45980.056677893517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45980.056677893517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45980.056677893517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45980.056677893517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45980.056677893517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45980.056677893517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45980.056677893517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45980.056677893517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45980.056677893517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45980.056677893517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45980.056677893517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45980.056677893517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45980.056677893517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45980.056677893517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45980.056677893517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45980.056677893517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45980.056677893517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45980.056677893517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45980.056677893517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45980.056677893517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45980.056677893517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45980.056677893517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45980.056677893517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45980.056677893517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45980.056677893517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45980.056677893517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45980.056677893517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45980.056677893517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45980.056677893517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45980.056677893517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45980.056677893517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45980.056677893517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45980.056677893517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45980.056677893517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45980.056677893517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45980.056677893517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45980.056677893517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45980.056677893517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45980.056677893517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45980.056677893517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45980.056677893517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45980.056677893517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45980.056677893517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45980.056677893517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45980.056677893517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45980.056677893517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45980.056677893517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45980.056677893517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45980.056677893517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45980.056677893517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45980.056677893517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45980.056677893517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45980.056677893517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45980.056677893517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45980.056677893517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45980.056677893517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45980.056677893517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45980.056677893517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45980.056677893517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45980.056677893517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45980.056677893517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45980.056677893517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45980.056677893517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45980.056677893517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45980.056677893517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45980.056677893517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45980.056677893517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45980.056677893517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45980.056677893517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45980.056677893517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45980.056677893517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45980.056677893517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45980.056677893517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45980.056677893517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45980.056677893517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45980.056677893517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45980.056677893517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45980.056677893517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45980.056677893517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45980.056677893517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45980.056677893517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45980.056677893517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45980.056677893517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45980.056677893517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45980.056677893517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45980.056677893517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45980.056677893517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45980.056677893517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45980.056677893517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45980.056677893517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45980.056677893517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45980.056677893517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45980.056677893517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45980.056677893517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45980.056677893517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45980.056677893517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45980.056677893517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45980.056677893517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45980.056677893517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45980.056677893517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45980.056677893517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45980.056677893517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45980.056677893517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45980.056677893517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45980.056677893517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45980.056677893517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45980.056677893517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45980.056677893517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45980.056677893517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45980.056677893517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45980.056677893517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45980.056677893517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45980.056677893517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45980.056677893517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45980.056677893517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45980.056677893517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45980.056677893517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45980.056677893517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45980.056677893517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45980.056677893517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45980.056677893517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45980.056677893517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45980.056677893517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45980.056677893517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45980.056677893517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45980.056677893517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45980.056677893517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45980.056677893517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45980.056677893517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45980.056677893517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45980.056677893517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45980.056677893517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45980.056677893517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45980.056677893517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45980.056677893517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45980.056677893517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45980.056677893517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45980.056677893517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45980.056677893517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45980.056677893517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45980.056677893517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45980.056677893517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45980.056677893517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45980.056677893517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45980.056677893517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45980.056677893517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45980.056677893517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45980.056677893517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45980.056677893517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45980.056677893517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45980.056677893517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45980.056677893517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45980.056677893517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45980.056677893517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45980.056677893517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45980.056677893517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45980.056677893517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45980.056677893517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45980.056677893517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45980.056677893517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45980.056677893517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45980.056677893517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45980.056677893517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45980.056677893517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45980.056677893517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45980.056677893517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45980.056677893517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45980.056677893517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45980.056677893517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45980.056677893517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45980.056677893517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45980.056677893517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45980.056677893517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45980.056677893517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45980.056677893517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45980.056677893517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45980.056677893517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45980.056677893517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45980.056677893517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45980.056677893517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45980.056677893517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45980.056677893517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45980.056677893517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45980.056677893517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45980.056677893517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45980.056677893517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45980.056677893517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45980.056677893517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45980.056677893517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45980.056677893517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45980.056677893517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45980.056677893517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45980.056677893517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45980.056677893517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45980.056677893517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45980.056677893517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45980.056677893517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45980.056677893517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45980.056677893517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45980.056677893517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45980.056677893517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45980.056677893517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45980.056677893517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45980.056677893517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45980.056677893517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45980.056677893517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45980.056677893517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45980.056677893517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45980.056677893517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45980.056677893517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45980.056677893517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45980.056677893517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45980.056677893517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45980.056677893517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45980.056677893517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45980.056677893517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45980.056677893517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45980.056677893517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45980.056677893517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45980.056677893517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45980.056677893517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45980.056677893517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45980.056677893517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45980.056677893517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45980.056677893517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45980.056677893517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45980.056677893517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45980.056677893517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45980.056677893517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45980.056677893517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45980.056677893517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45980.056677893517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45980.056677893517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45980.056677893517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45980.056677893517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45980.056677893517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45980.056677893517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45980.056677893517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45980.056677893517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45980.056677893517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45980.056677893517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45980.056677893517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45980.056677893517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45980.056677893517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45980.056677893517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45980.056677893517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45980.056677893517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45980.056677893517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45980.056677893517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45980.056677893517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45980.056677893517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45980.056677893517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45980.056677893517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45980.056677893517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45980.056677893517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45980.056677893517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45980.056677893517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45980.056677893517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45980.056677893517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45980.056677893517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45980.056677893517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45980.056677893517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45980.056677893517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45980.056677893517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45980.056677893517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45980.056677893517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45980.056677893517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45980.056677893517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45980.056677893517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45980.056677893517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45980.056677893517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45980.056677893517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45980.056677893517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45980.056677893517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45980.056677893517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45980.056677893517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45980.056677893517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45980.056677893517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45980.056677893517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45980.056677893517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45980.056677893517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45980.056677893517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45980.056677893517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45980.056677893517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45980.056677893517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45980.056677893517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45980.056677893517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45980.056677893517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45980.056677893517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45980.056677893517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45980.056677893517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45980.056677893517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45980.056677893517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45980.056677893517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45980.056677893517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45980.056677893517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45980.056677893517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45980.056677893517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45980.056677893517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45980.056677893517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45980.056677893517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45980.056677893517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45980.056677893517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45980.056677893517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45980.056677893517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45980.056677893517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45980.056677893517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45980.056677893517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45980.056677893517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45980.056677893517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45980.056677893517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45980.056677893517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45980.056677893517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45980.056677893517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45980.056677893517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45980.056677893517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45980.056677893517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45980.056677893517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45980.056677893517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45980.056677893517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45980.056677893517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45980.056677893517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45980.056677893517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45980.056677893517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45980.056677893517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45980.056677893517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45980.056677893517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45980.056677893517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45980.056677893517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45980.056677893517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45980.056677893517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45980.056677893517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45980.056677893517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45980.056677893517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45980.056677893517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45980.056677893517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45980.056677893517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45980.056677893517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45980.056677893517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45980.056677893517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45980.056677893517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45980.056677893517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45980.056677893517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45980.056677893517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45980.056677893517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45980.056677893517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45980.056677893517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45980.056677893517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45980.056677893517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45980.056677893517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45980.056677893517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45980.056677893517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45980.056677893517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45980.056677893517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45980.056677893517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45980.056677893517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45980.056677893517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45980.056677893517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45980.056677893517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45980.056677893517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45980.056677893517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45980.056677893517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45980.056677893517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45980.056677893517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45980.056677893517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45980.056677893517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45980.056677893517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45980.056677893517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45980.056677893517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45980.056677893517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45980.056677893517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45980.056677893517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45980.056677893517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45980.056677893517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45980.056677893517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45980.056677893517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45980.056677893517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45980.056677893517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45980.056677893517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45980.056677893517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45980.056677893517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45980.056677893517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45980.056677893517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45980.056677893517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45980.056677893517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45980.056677893517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45980.056677893517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45980.056677893517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45980.056677893517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45980.056677893517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45980.056677893517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45980.056677893517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45980.056677893517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45980.056677893517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45980.056677893517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45980.056677893517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45980.056677893517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45980.056677893517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45980.056677893517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45980.056677893517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45980.056677893517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45980.056677893517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45980.056677893517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45980.056677893517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45980.056677893517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45980.056677893517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45980.056677893517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45980.056677893517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45980.056677893517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45980.056677893517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45980.056677893517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45980.056677893517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45980.056677893517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45980.056677893517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45980.056677893517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45980.056677893517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45980.056677893517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45980.056677893517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45980.056677893517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45980.056677893517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45980.056677893517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45980.056677893517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45980.056677893517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45980.056677893517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45980.056677893517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45980.056677893517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45980.056677893517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45980.056677893517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45980.056677893517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45980.056677893517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45980.056677893517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45980.056677893517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45980.056677893517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45980.056677893517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45980.056677893517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45980.056677893517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45980.056677893517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45980.056677893517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45980.056677893517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45980.056677893517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45980.056677893517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45980.056677893517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45980.056677893517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45980.056677893517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45980.056677893517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45980.056677893517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45980.056677893517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45980.056677893517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45980.056677893517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45980.056677893517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45980.056677893517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45980.056677893517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45980.056677893517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45980.056677893517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45980.056677893517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45980.056677893517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45980.056677893517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45980.056677893517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45980.056677893517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45980.056677893517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45980.056677893517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45980.056677893517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45980.056677893517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45980.056677893517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45980.056677893517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45980.056677893517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45980.056677893517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45980.056677893517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45980.056677893517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45980.056677893517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45980.056677893517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45980.056677893517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45980.056677893517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45980.056677893517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45980.056677893517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45980.056677893517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45980.056677893517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45980.056677893517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45980.056677893517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45980.056677893517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45980.056677893517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45980.056677893517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45980.056677893517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45980.056677893517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45980.056677893517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45980.056677893517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45980.056677893517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45980.056677893517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45980.056677893517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45980.056677893517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45980.056677893517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45980.056677893517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45980.056677893517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45980.056677893517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45980.056677893517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45980.056677893517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45980.056677893517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45980.056677893517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45980.056677893517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45980.056677893517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45980.056677893517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45980.056677893517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45980.056677893517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45980.056677893517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45980.056677893517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45980.056677893517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45980.056677893517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45980.056677893517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45980.056677893517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45980.056677893517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45980.056677893517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45980.056677893517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45980.056677893517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45980.056677893517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45980.056677893517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45980.056677893517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45980.056677893517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45980.056677893517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45980.056677893517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45980.056677893517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45980.056677893517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45980.056677893517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45980.056677893517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45980.056677893517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45980.056677893517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45980.056677893517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45980.056677893517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45980.056677893517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45980.056677893517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45980.056677893517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45980.056677893517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45980.056677893517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45980.056677893517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45980.056677893517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45980.056677893517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45980.056677893517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45980.056677893517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45980.056677893517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45980.056677893517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45980.056677893517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45980.056677893517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45980.056677893517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45980.056677893517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45980.056677893517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45980.056677893517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45980.056677893517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45980.056677893517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45980.056677893517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45980.056677893517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45980.056677893517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45980.056677893517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45980.056677893517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45980.056677893517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45980.056677893517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45980.056677893517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45980.056677893517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45980.056677893517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45980.056677893517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45980.056677893517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45980.056677893517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45980.056677893517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45980.056677893517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45980.056677893517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45980.056677893517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45980.056677893517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45980.056677893517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45980.056677893517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45980.056677893517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45980.056677893517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45980.056677893517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45980.056677893517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45980.056677893517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45980.056677893517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45980.056677893517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45980.056677893517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45980.056677893517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45980.056677893517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45980.056677893517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45980.056677893517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45980.056677893517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45980.056677893517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45980.056677893517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45980.056677893517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45980.056677893517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45980.056677893517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45980.056677893517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45980.056677893517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45980.056677893517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45980.056677893517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45980.056677893517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45980.056677893517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45980.056677893517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45980.056677893517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45980.056677893517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45980.056677893517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45980.056677893517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45980.056677893517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45980.056677893517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45980.056677893517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45980.056677893517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45980.056677893517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45980.056677893517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45980.056677893517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45980.056677893517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45980.056677893517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45980.056677893517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45980.056677893517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45980.056677893517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45980.056677893517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45980.056677893517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45980.056677893517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45980.056677893517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45980.056677893517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45980.056677893517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45980.056677893517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45980.056677893517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45980.056677893517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45980.056677893517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45980.056677893517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45980.056677893517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45980.056677893517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45980.056677893517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45980.056677893517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45980.056677893517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45980.056677893517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45980.056677893517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45980.056677893517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45980.056677893517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45980.056677893517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45980.056677893517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45980.056677893517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45980.056677893517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45980.056677893517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45980.056677893517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45980.056677893517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45980.056677893517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45980.056677893517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45980.056677893517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45980.056677893517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45980.056677893517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45980.056677893517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45980.056677893517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45980.056677893517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45980.056677893517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45980.056677893517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45980.056677893517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45980.056677893517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45980.056677893517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45980.056677893517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45980.056677893517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45980.056677893517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45980.056677893517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45980.056677893517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45980.056677893517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45980.056677893517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45980.056677893517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45980.056677893517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45980.056677893517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45980.056677893517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45980.056677893517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45980.056677893517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45980.056677893517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45980.056677893517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45980.056677893517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45980.056677893517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45980.056677893517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45980.056677893517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45980.056677893517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45980.056677893517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45980.056677893517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45980.056677893517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45980.056677893517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45980.056677893517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45980.056677893517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45980.056677893517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45980.056677893517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45980.056677893517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45980.056677893517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45980.056677893517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45980.056677893517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45980.056677893517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45980.056677893517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45980.056677893517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45980.056677893517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45980.056677893517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45980.056677893517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45980.056677893517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45980.056677893517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45980.056677893517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45980.056677893517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45980.056677893517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45980.056677893517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45980.056677893517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45980.056677893517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45980.056677893517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45980.056677893517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45980.056677893517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45980.056677893517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45980.056677893517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45980.056677893517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45980.056677893517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45980.056677893517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45980.056677893517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45980.056677893517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45980.056677893517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45980.056677893517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45980.056677893517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45980.056677893517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45980.056677893517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45980.056677893517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45980.056677893517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45980.056677893517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45980.056677893517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45980.056677893517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45980.056677893517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45980.056677893517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45980.056677893517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45980.056677893517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45980.056677893517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45980.056677893517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45980.056677893517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45980.056677893517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45980.056677893517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45980.056677893517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45980.056677893517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45980.056677893517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45980.056677893517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45980.056677893517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45980.056677893517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45980.056677893517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45980.056677893517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45980.056677893517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45980.056677893517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45980.056677893517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45980.056677893517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45980.056677893517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45980.056677893517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45980.056677893517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45980.056677893517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45980.056677893517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45980.056677893517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45980.056677893517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45980.056677893517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45980.056677893517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45980.056677893517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45980.056677893517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45980.056677893517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45980.056677893517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45980.056677893517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45980.056677893517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45980.056677893517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45980.056677893517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45980.056677893517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45980.056677893517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45980.056677893517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45980.056677893517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45980.056677893517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45980.056677893517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45980.056677893517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45980.056677893517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45980.056677893517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45980.056677893517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45980.056677893517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45980.056677893517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45980.056677893517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45980.056677893517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45980.056677893517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45980.056677893517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45980.056677893517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45980.056677893517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45980.056677893517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45980.056677893517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45980.056677893517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45980.056677893517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45980.056677893517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45980.056677893517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45980.056677893517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45980.056677893517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45980.056677893517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45980.056677893517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45980.056677893517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45980.056677893517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45980.056677893517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45980.056677893517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45980.056677893517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45980.056677893517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45980.056677893517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45980.056677893517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45980.056677893517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45980.056677893517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45980.056677893517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45980.056677893517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45980.056677893517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45980.056677893517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45980.056677893517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45980.056677893517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45980.056677893517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45980.056677893517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45980.056677893517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45980.056677893517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45980.056677893517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45980.056677893517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45980.056677893517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45980.056677893517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45980.056677893517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45980.056677893517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45980.056677893517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45980.056677893517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45980.056677893517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45980.056677893517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45980.056677893517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45980.056677893517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45980.056677893517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45980.056677893517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45980.056677893517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45980.056677893517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45980.056677893517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45980.056677893517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45980.056677893517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45980.056677893517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45980.056677893517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45980.056677893517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45980.056677893517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45980.056677893517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45980.056677893517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45980.056677893517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45980.056677893517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45980.056677893517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45980.056677893517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45980.056677893517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45980.056677893517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45980.056677893517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45980.056677893517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45980.056677893517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45980.056677893517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45980.056677893517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45980.056677893517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45980.056677893517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45980.056677893517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45980.056677893517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45980.056677893517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45980.056677893517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45980.056677893517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45980.056677893517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45980.056677893517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45980.056677893517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45980.056677893517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45980.056677893517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45980.056677893517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45980.056677893517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45980.056677893517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45980.056677893517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45980.056677893517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45980.056677893517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45980.056677893517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45980.056677893517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45980.056677893517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45980.056677893517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45980.056677893517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45980.056677893517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45980.056677893517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45980.056677893517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45980.056677893517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45980.056677893517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45980.056677893517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45980.056677893517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45980.056677893517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45980.056677893517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45980.056677893517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45980.056677893517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45980.056677893517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45980.056677893517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45980.056677893517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45980.056677893517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45980.056677893517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45980.056677893517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45980.056677893517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45980.056677893517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45980.056677893517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45980.056677893517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45980.056677893517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45980.056677893517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45980.056677893517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45980.056677893517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45980.056677893517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45980.056677893517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45980.056677893517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45980.056677893517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45980.056677893517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45980.056677893517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45980.056677893517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45980.056677893517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45980.056677893517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45980.056677893517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45980.056677893517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45980.056677893517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45980.056677893517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45980.056677893517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45980.056677893517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45980.056677893517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45980.056677893517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45980.056677893517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45980.056677893517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45980.056677893517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45980.056677893517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45980.056677893517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45980.056677893517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45980.056677893517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45980.056677893517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45980.056677893517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45980.056677893517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45980.056677893517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45980.056677893517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45980.056677893517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45980.056677893517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45980.056677893517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45980.056677893517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45980.056677893517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45980.056677893517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45980.056677893517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45980.056677893517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45980.056677893517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45980.056677893517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45980.056677893517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45980.056677893517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45980.056677893517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45980.056677893517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45980.056677893517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45980.056677893517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45980.056677893517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45980.056677893517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45980.056677893517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45980.056677893517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276.575960300921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39102</v>
      </c>
      <c r="F3" s="95">
        <v>45980.052881944444</v>
      </c>
      <c r="G3" s="96">
        <f ca="1">IFERROR(NOW()-F3,"")</f>
        <v>3.7959490728098899E-3</v>
      </c>
      <c r="H3" s="95">
        <v>45980.056087962963</v>
      </c>
      <c r="I3" s="113" t="str">
        <f>IFERROR(VLOOKUP(D3,DB!A:F,6,0),"")</f>
        <v>SCECO</v>
      </c>
      <c r="J3" s="113" t="str">
        <f>IFERROR(VLOOKUP(D3,DB!A:G,7,0),"")</f>
        <v>Dead</v>
      </c>
      <c r="K3" s="97"/>
      <c r="L3" s="91" t="str">
        <f>IFERROR(VLOOKUP(D3,DB!A:I,9,0),"")</f>
        <v>Latis</v>
      </c>
    </row>
    <row r="4" spans="1:16" ht="15" customHeight="1">
      <c r="A4" s="113"/>
      <c r="B4" s="113" t="str">
        <f>IFERROR(VLOOKUP(D4,DB!A:K,11,0),"")</f>
        <v/>
      </c>
      <c r="C4" s="93"/>
      <c r="D4" s="91"/>
      <c r="E4" s="94"/>
      <c r="F4" s="95"/>
      <c r="G4" s="96">
        <f ca="1">IFERROR(NOW()-F4,"")</f>
        <v>45980.056677893517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45980.056677893517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45980.056677893517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45980.056677893517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45980.056677893517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45980.056677893517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45980.056677893517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45980.056677893517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45980.056677893517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45980.056677893517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45980.056677893517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45980.056677893517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45980.056677893517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45980.056677893517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45980.056677893517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45980.056677893517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45980.056677893517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45980.056677893517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45980.056677893517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45980.056677893517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45980.056677893517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45980.056677893517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45980.056677893517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45980.056677893517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45980.056677893517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45980.056677893517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45980.056677893517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45980.056677893517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45980.056677893517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45980.056677893517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45980.056677893517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45980.056677893517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45980.056677893517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45980.056677893517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45980.056677893517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45980.056677893517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45980.056677893517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45980.056677893517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45980.056677893517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45980.056677893517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45980.056677893517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45980.056677893517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45980.056677893517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45980.056677893517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45980.056677893517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45980.056677893517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45980.056677893517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45980.056677893517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45980.056677893517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45980.056677893517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45980.056677893517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45980.056677893517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45980.056677893517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45980.056677893517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45980.056677893517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45980.056677893517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45980.056677893517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45980.056677893517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45980.056677893517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45980.056677893517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45980.056677893517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45980.056677893517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45980.056677893517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45980.056677893517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45980.056677893517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45980.056677893517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45980.056677893517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45980.056677893517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45980.056677893517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45980.056677893517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45980.056677893517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45980.056677893517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45980.056677893517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45980.056677893517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45980.056677893517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45980.056677893517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45980.056677893517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45980.056677893517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45980.056677893517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45980.056677893517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45980.056677893517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45980.056677893517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45980.056677893517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45980.056677893517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45980.056677893517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45980.056677893517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45980.056677893517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45980.056677893517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45980.056677893517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45980.056677893517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45980.056677893517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45980.056677893517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45980.056677893517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45980.056677893517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45980.056677893517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45980.056677893517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45980.056677893517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45980.056677893517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45980.056677893517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45980.056677893517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45980.056677893517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45980.056677893517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45980.056677893517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45980.056677893517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45980.056677893517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45980.056677893517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45980.056677893517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45980.056677893517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45980.056677893517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45980.056677893517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45980.056677893517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45980.056677893517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45980.056677893517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45980.056677893517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45980.056677893517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45980.056677893517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45980.056677893517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45980.056677893517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45980.056677893517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45980.056677893517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45980.056677893517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45980.056677893517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45980.056677893517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45980.056677893517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45980.056677893517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45980.056677893517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45980.056677893517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45980.056677893517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45980.056677893517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45980.056677893517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45980.056677893517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45980.056677893517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45980.056677893517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45980.056677893517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45980.056677893517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45980.056677893517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45980.056677893517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45980.056677893517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45980.056677893517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45980.056677893517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45980.056677893517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45980.056677893517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45980.056677893517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45980.056677893517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45980.056677893517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45980.056677893517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45980.056677893517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45980.056677893517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45980.056677893517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45980.056677893517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45980.056677893517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45980.056677893517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45980.056677893517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45980.056677893517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45980.056677893517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45980.056677893517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45980.056677893517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45980.056677893517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45980.056677893517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45980.056677893517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45980.056677893517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45980.056677893517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45980.056677893517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45980.056677893517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45980.056677893517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45980.056677893517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45980.056677893517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45980.056677893517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45980.056677893517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45980.056677893517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45980.056677893517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45980.056677893517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45980.056677893517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45980.056677893517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45980.056677893517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45980.056677893517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45980.056677893517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45980.056677893517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45980.056677893517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45980.056677893517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45980.056677893517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45980.056677893517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45980.056677893517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45980.056677893517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45980.056677893517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45980.056677893517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45980.056677893517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45980.056677893517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45980.056677893517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45980.056677893517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45980.056677893517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45980.056677893517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45980.056677893517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45980.056677893517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45980.056677893517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45980.056677893517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45980.056677893517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45980.056677893517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45980.056677893517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45980.056677893517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45980.056677893517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45980.056677893517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45980.056677893517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45980.056677893517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45980.056677893517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45980.056677893517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45980.056677893517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45980.056677893517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45980.056677893517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45980.056677893517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45980.056677893517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45980.056677893517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45980.056677893517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45980.056677893517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45980.056677893517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45980.056677893517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45980.056677893517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45980.056677893517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45980.056677893517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45980.056677893517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45980.056677893517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45980.056677893517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45980.056677893517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45980.056677893517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45980.056677893517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45980.056677893517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45980.056677893517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45980.056677893517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45980.056677893517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45980.056677893517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45980.056677893517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45980.056677893517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45980.056677893517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45980.056677893517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45980.056677893517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45980.056677893517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45980.056677893517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45980.056677893517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45980.056677893517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45980.056677893517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45980.056677893517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45980.056677893517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45980.056677893517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45980.056677893517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45980.056677893517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45980.056677893517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45980.056677893517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45980.056677893517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45980.056677893517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45980.056677893517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45980.056677893517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45980.056677893517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45980.056677893517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45980.056677893517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45980.056677893517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45980.056677893517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45980.056677893517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45980.056677893517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45980.056677893517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45980.056677893517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45980.056677893517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45980.056677893517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45980.056677893517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45980.056677893517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45980.056677893517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45980.056677893517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45980.056677893517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45980.056677893517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45980.056677893517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45980.056677893517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45980.056677893517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45980.056677893517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45980.056677893517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45980.056677893517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45980.056677893517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45980.056677893517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45980.056677893517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45980.056677893517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45980.056677893517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45980.056677893517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45980.056677893517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45980.056677893517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45980.056677893517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45980.056677893517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45980.056677893517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45980.056677893517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45980.056677893517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45980.056677893517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45980.056677893517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45980.056677893517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45980.056677893517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45980.056677893517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45980.056677893517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45980.056677893517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45980.056677893517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45980.056677893517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45980.056677893517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45980.056677893517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45980.056677893517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45980.056677893517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45980.056677893517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45980.056677893517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45980.056677893517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45980.056677893517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45980.056677893517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45980.056677893517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45980.056677893517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45980.056677893517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45980.056677893517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45980.056677893517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45980.056677893517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45980.056677893517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45980.056677893517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45980.056677893517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45980.056677893517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45980.056677893517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45980.056677893517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45980.056677893517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45980.056677893517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45980.056677893517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45980.056677893517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45980.056677893517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45980.056677893517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45980.056677893517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45980.056677893517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45980.056677893517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45980.056677893517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45980.056677893517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45980.056677893517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45980.056677893517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45980.056677893517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45980.056677893517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45980.056677893517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45980.056677893517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45980.056677893517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45980.056677893517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45980.056677893517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45980.056677893517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45980.056677893517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45980.056677893517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45980.056677893517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45980.056677893517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45980.056677893517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45980.056677893517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45980.056677893517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45980.056677893517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45980.056677893517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45980.056677893517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45980.056677893517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45980.056677893517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45980.056677893517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45980.056677893517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45980.056677893517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45980.056677893517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45980.056677893517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45980.056677893517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45980.056677893517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45980.056677893517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45980.056677893517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45980.056677893517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45980.056677893517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45980.056677893517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45980.056677893517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45980.056677893517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45980.056677893517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45980.056677893517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45980.056677893517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45980.056677893517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45980.056677893517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45980.056677893517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45980.056677893517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45980.056677893517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45980.056677893517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45980.056677893517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45980.056677893517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45980.056677893517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45980.056677893517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45980.056677893517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45980.056677893517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45980.056677893517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45980.056677893517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45980.056677893517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45980.056677893517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45980.056677893517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45980.056677893517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45980.056677893517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45980.056677893517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45980.056677893517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45980.056677893517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45980.056677893517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45980.056677893517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45980.056677893517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45980.056677893517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45980.056677893517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45980.056677893517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45980.056677893517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45980.056677893517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45980.056677893517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45980.056677893517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45980.056677893517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45980.056677893517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45980.056677893517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45980.056677893517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45980.056677893517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45980.056677893517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45980.056677893517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45980.056677893517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45980.056677893517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45980.056677893517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45980.056677893517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45980.056677893517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45980.056677893517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45980.056677893517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45980.056677893517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45980.056677893517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45980.056677893517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45980.056677893517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45980.056677893517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45980.056677893517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45980.056677893517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45980.056677893517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45980.056677893517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45980.056677893517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45980.056677893517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45980.056677893517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45980.056677893517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45980.056677893517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45980.056677893517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45980.056677893517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45980.056677893517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45980.056677893517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45980.056677893517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45980.056677893517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45980.056677893517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45980.056677893517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45980.056677893517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45980.056677893517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45980.056677893517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45980.056677893517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45980.056677893517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45980.056677893517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45980.056677893517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45980.056677893517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45980.056677893517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45980.056677893517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45980.056677893517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45980.056677893517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45980.056677893517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45980.056677893517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45980.056677893517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45980.056677893517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45980.056677893517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45980.056677893517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45980.056677893517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45980.056677893517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45980.056677893517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45980.056677893517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45980.056677893517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45980.056677893517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45980.056677893517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45980.056677893517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45980.056677893517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45980.056677893517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45980.056677893517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45980.056677893517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45980.056677893517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45980.056677893517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45980.056677893517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45980.056677893517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45980.056677893517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45980.056677893517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45980.056677893517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45980.056677893517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45980.056677893517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45980.056677893517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45980.056677893517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45980.056677893517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45980.056677893517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45980.056677893517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45980.056677893517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45980.056677893517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45980.056677893517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45980.056677893517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45980.056677893517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45980.056677893517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45980.056677893517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45980.056677893517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45980.056677893517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45980.056677893517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45980.056677893517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45980.056677893517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45980.056677893517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45980.056677893517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45980.056677893517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45980.056677893517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45980.056677893517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45980.056677893517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45980.056677893517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88.224617708328879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53.867800578700553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31.395566782404785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35">
        <v>45977.514803240738</v>
      </c>
      <c r="G5" s="111">
        <f ca="1">IFERROR(NOW()-F5,"")</f>
        <v>2.5418746527793701</v>
      </c>
      <c r="H5" s="135">
        <v>45977.468807870369</v>
      </c>
      <c r="I5" s="109" t="str">
        <f>IFERROR(VLOOKUP(D5,DB!A:F,6,0),"")</f>
        <v>SCECO</v>
      </c>
      <c r="J5" s="109" t="str">
        <f>IFERROR(VLOOKUP(D5,DB!A:G,7,0),"")</f>
        <v>Weak</v>
      </c>
      <c r="K5" s="109" t="s">
        <v>39117</v>
      </c>
      <c r="L5" s="109" t="str">
        <f>IFERROR(VLOOKUP(D5,DB!A:I,9,0),"")</f>
        <v>Latis</v>
      </c>
    </row>
    <row r="6" spans="1:13">
      <c r="A6" s="109" t="s">
        <v>39118</v>
      </c>
      <c r="B6" s="109" t="str">
        <f>IFERROR(VLOOKUP(D6,DB!A:K,11,0),"")</f>
        <v>R5</v>
      </c>
      <c r="C6" s="109">
        <v>2</v>
      </c>
      <c r="D6" s="109" t="s">
        <v>14669</v>
      </c>
      <c r="E6" s="109" t="s">
        <v>39102</v>
      </c>
      <c r="F6" s="135">
        <v>45979.995995370373</v>
      </c>
      <c r="G6" s="111">
        <f ca="1">IFERROR(NOW()-F6,"")</f>
        <v>6.0682523144350853E-2</v>
      </c>
      <c r="H6" s="135">
        <v>45979.982870370368</v>
      </c>
      <c r="I6" s="109" t="str">
        <f>IFERROR(VLOOKUP(D6,DB!A:F,6,0),"")</f>
        <v>SCECO</v>
      </c>
      <c r="J6" s="109" t="str">
        <f>IFERROR(VLOOKUP(D6,DB!A:G,7,0),"")</f>
        <v>No BB Design</v>
      </c>
      <c r="K6" s="109" t="s">
        <v>39119</v>
      </c>
      <c r="L6" s="109" t="str">
        <f>IFERROR(VLOOKUP(D6,DB!A:I,9,0),"")</f>
        <v>Latis</v>
      </c>
    </row>
    <row r="7" spans="1:13">
      <c r="A7" s="109" t="s">
        <v>39120</v>
      </c>
      <c r="B7" s="109" t="str">
        <f>IFERROR(VLOOKUP(D7,DB!A:K,11,0),"")</f>
        <v>R5</v>
      </c>
      <c r="C7" s="109">
        <v>4</v>
      </c>
      <c r="D7" s="109" t="s">
        <v>35794</v>
      </c>
      <c r="E7" s="109" t="s">
        <v>39021</v>
      </c>
      <c r="F7" s="135">
        <v>45980.049351851849</v>
      </c>
      <c r="G7" s="111">
        <f ca="1">IFERROR(NOW()-F7,"")</f>
        <v>7.3260416684206575E-3</v>
      </c>
      <c r="H7" s="135">
        <v>45980.040648148148</v>
      </c>
      <c r="I7" s="109" t="str">
        <f>IFERROR(VLOOKUP(D7,DB!A:F,6,0),"")</f>
        <v>SCECO</v>
      </c>
      <c r="J7" s="109" t="str">
        <f>IFERROR(VLOOKUP(D7,DB!A:G,7,0),"")</f>
        <v>Vandalized</v>
      </c>
      <c r="K7" s="109" t="s">
        <v>39121</v>
      </c>
      <c r="L7" s="109" t="str">
        <f>IFERROR(VLOOKUP(D7,DB!A:I,9,0),"")</f>
        <v>Latis</v>
      </c>
    </row>
    <row r="8" spans="1:13">
      <c r="A8" s="109"/>
      <c r="B8" s="109" t="str">
        <f>IFERROR(VLOOKUP(D8,DB!A:K,11,0),"")</f>
        <v/>
      </c>
      <c r="C8" s="109"/>
      <c r="D8" s="109"/>
      <c r="E8" s="109"/>
      <c r="F8" s="109"/>
      <c r="G8" s="111">
        <f ca="1">IFERROR(NOW()-F8,"")</f>
        <v>45980.056677893517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45980.056677893517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45980.056677893517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45980.056677893517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45980.056677893517</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45980.056677893517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45980.056677893517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45980.056677893517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45980.056677893517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45980.056677893517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45980.056677893517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45980.056677893517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45980.056677893517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45980.056677893517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45980.056677893517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45980.056677893517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45980.056677893517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45980.056677893517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45980.056677893517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45980.056677893517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45980.056677893517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45980.056677893517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45980.056677893517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45980.056677893517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45980.056677893517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45980.056677893517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45980.056677893517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45980.056677893517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45980.056677893517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45980.056677893517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45980.056677893517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45980.056677893517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45980.056677893517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45980.056677893517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45980.056677893517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45980.056677893517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45980.056677893517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45980.056677893517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45980.056677893517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45980.056677893517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45980.056677893517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45980.056677893517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45980.056677893517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45980.056677893517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45980.056677893517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45980.056677893517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45980.056677893517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45980.056677893517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45980.056677893517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45980.056677893517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45980.056677893517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45980.056677893517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45980.056677893517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45980.056677893517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45980.056677893517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45980.056677893517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45980.056677893517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45980.056677893517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45980.056677893517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45980.056677893517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45980.056677893517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45980.056677893517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45980.056677893517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45980.056677893517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45980.056677893517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45980.056677893517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45980.056677893517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45980.056677893517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45980.056677893517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45980.056677893517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45980.056677893517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45980.056677893517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45980.056677893517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45980.056677893517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45980.056677893517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45980.056677893517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45980.056677893517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45980.056677893517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45980.056677893517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45980.056677893517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45980.056677893517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45980.056677893517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45980.056677893517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45980.056677893517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45980.056677893517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45980.056677893517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45980.056677893517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45980.056677893517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45980.056677893517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45980.056677893517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45980.056677893517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45980.056677893517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45980.056677893517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45980.056677893517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45980.056677893517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45980.056677893517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45980.056677893517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45980.056677893517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45980.056677893517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45980.056677893517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45980.056677893517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45980.056677893517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45980.056677893517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45980.056677893517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45980.056677893517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45980.056677893517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45980.056677893517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45980.056677893517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45980.056677893517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45980.056677893517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45980.056677893517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45980.056677893517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45980.056677893517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45980.056677893517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45980.056677893517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45980.056677893517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45980.056677893517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45980.056677893517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45980.056677893517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45980.056677893517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45980.056677893517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45980.056677893517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45980.056677893517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45980.056677893517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45980.056677893517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45980.056677893517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45980.056677893517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45980.056677893517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45980.056677893517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45980.056677893517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45980.056677893517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45980.056677893517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45980.056677893517</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45980.056677893517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45980.056677893517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45980.056677893517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45980.056677893517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45980.056677893517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45980.056677893517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45980.056677893517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45980.056677893517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45980.056677893517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45980.056677893517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45980.056677893517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45980.056677893517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45980.056677893517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45980.056677893517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45980.056677893517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45980.056677893517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45980.056677893517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45980.056677893517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45980.056677893517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45980.056677893517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45980.056677893517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45980.056677893517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45980.056677893517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45980.056677893517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45980.056677893517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45980.056677893517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45980.056677893517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45980.056677893517</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41" t="s">
        <v>33944</v>
      </c>
      <c r="E2" s="109" t="s">
        <v>39021</v>
      </c>
      <c r="F2" s="121">
        <v>45979.972951388889</v>
      </c>
      <c r="G2" s="104">
        <f t="shared" ref="G2:G35" ca="1" si="0">IFERROR(NOW()-F2,"-")</f>
        <v>8.3726504628430121E-2</v>
      </c>
      <c r="H2" s="121">
        <v>45979.972928240742</v>
      </c>
      <c r="I2" s="119" t="str">
        <f>IFERROR(VLOOKUP(D2,DB!A:F,6,0),"")</f>
        <v>SCECO</v>
      </c>
      <c r="J2" s="119" t="str">
        <f>IFERROR(VLOOKUP(D2,DB!A:G,7,0),"")</f>
        <v>Vandalized</v>
      </c>
      <c r="K2" s="122" t="s">
        <v>39123</v>
      </c>
      <c r="L2" s="123" t="str">
        <f>IFERROR(VLOOKUP(D2,DB!A:I,9,0),"")</f>
        <v>Latis</v>
      </c>
    </row>
    <row r="3" spans="1:16382" ht="31.5" customHeight="1">
      <c r="A3" s="118" t="s">
        <v>39124</v>
      </c>
      <c r="B3" s="119" t="str">
        <f>IFERROR(VLOOKUP(D3,DB!A:K,11,0),"")</f>
        <v>R6</v>
      </c>
      <c r="C3" s="120">
        <v>1</v>
      </c>
      <c r="D3" s="119" t="s">
        <v>35644</v>
      </c>
      <c r="E3" s="109" t="s">
        <v>39021</v>
      </c>
      <c r="F3" s="121">
        <v>45979.989155092589</v>
      </c>
      <c r="G3" s="104">
        <f t="shared" ca="1" si="0"/>
        <v>6.7522800927690696E-2</v>
      </c>
      <c r="H3" s="121">
        <v>45979.989120370374</v>
      </c>
      <c r="I3" s="119" t="str">
        <f>IFERROR(VLOOKUP(D3,DB!A:F,6,0),"")</f>
        <v>SCECO</v>
      </c>
      <c r="J3" s="119" t="str">
        <f>IFERROR(VLOOKUP(D3,DB!A:G,7,0),"")</f>
        <v>Good</v>
      </c>
      <c r="K3" s="122" t="s">
        <v>39125</v>
      </c>
      <c r="L3" s="123" t="str">
        <f>IFERROR(VLOOKUP(D3,DB!A:I,9,0),"")</f>
        <v>Latis</v>
      </c>
    </row>
    <row r="4" spans="1:16382" ht="31.5" customHeight="1">
      <c r="A4" s="118"/>
      <c r="B4" s="119" t="str">
        <f>IFERROR(VLOOKUP(D4,DB!A:K,11,0),"")</f>
        <v>R6</v>
      </c>
      <c r="C4" s="120"/>
      <c r="D4" s="119" t="s">
        <v>39126</v>
      </c>
      <c r="E4" s="109"/>
      <c r="F4" s="121"/>
      <c r="G4" s="104">
        <f t="shared" ca="1" si="0"/>
        <v>45980.056677893517</v>
      </c>
      <c r="H4" s="121"/>
      <c r="I4" s="119" t="str">
        <f>IFERROR(VLOOKUP(D4,DB!A:F,6,0),"")</f>
        <v>SCECO</v>
      </c>
      <c r="J4" s="119" t="str">
        <f>IFERROR(VLOOKUP(D4,DB!A:G,7,0),"")</f>
        <v>Dead+No BB Design</v>
      </c>
      <c r="K4" s="122"/>
      <c r="L4" s="123" t="str">
        <f>IFERROR(VLOOKUP(D4,DB!A:I,9,0),"")</f>
        <v>Latis</v>
      </c>
    </row>
    <row r="5" spans="1:16382" ht="31.5" customHeight="1">
      <c r="A5" s="118"/>
      <c r="B5" s="119" t="str">
        <f>IFERROR(VLOOKUP(D5,DB!A:K,11,0),"")</f>
        <v/>
      </c>
      <c r="C5" s="120"/>
      <c r="D5" s="119"/>
      <c r="E5" s="109"/>
      <c r="F5" s="121"/>
      <c r="G5" s="104">
        <f t="shared" ca="1" si="0"/>
        <v>45980.056677893517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45980.056677893517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45980.056677893517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45980.056677893517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45980.056677893517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45980.056677893517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45980.056677893517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45980.056677893517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45980.056677893517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45980.056677893517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45980.056677893517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45980.056677893517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45980.056677893517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45980.056677893517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45980.056677893517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45980.056677893517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45980.056677893517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45980.056677893517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45980.056677893517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45980.056677893517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45980.056677893517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45980.056677893517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45980.056677893517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45980.056677893517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45980.056677893517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45980.056677893517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45980.056677893517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45980.056677893517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45980.056677893517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45980.056677893517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45980.056677893517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45980.056677893517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45980.056677893517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45980.056677893517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45980.056677893517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45980.056677893517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45980.056677893517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45980.056677893517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45980.056677893517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45980.056677893517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45980.056677893517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45980.056677893517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45980.056677893517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45980.056677893517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45980.056677893517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45980.056677893517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45980.056677893517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45980.056677893517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45980.056677893517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45980.056677893517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45980.056677893517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45980.056677893517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45980.056677893517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45980.056677893517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45980.056677893517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45980.056677893517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45980.056677893517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45980.056677893517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45980.056677893517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45980.056677893517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45980.056677893517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45980.056677893517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45980.056677893517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45980.056677893517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45980.056677893517</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2025-11-18T22:22:17Z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